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6680" windowHeight="1204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4">'Лист5'!#REF!</definedName>
  </definedNames>
  <calcPr fullCalcOnLoad="1"/>
</workbook>
</file>

<file path=xl/sharedStrings.xml><?xml version="1.0" encoding="utf-8"?>
<sst xmlns="http://schemas.openxmlformats.org/spreadsheetml/2006/main" count="299" uniqueCount="257">
  <si>
    <t xml:space="preserve">                                                                                                                       </t>
  </si>
  <si>
    <t xml:space="preserve">                      </t>
  </si>
  <si>
    <t xml:space="preserve">Наименование органа, организующего </t>
  </si>
  <si>
    <t>Наименование показателя</t>
  </si>
  <si>
    <t>Код стро­ки</t>
  </si>
  <si>
    <t>Код дохода по КД</t>
  </si>
  <si>
    <t>ДОХОДЫ БЮДЖЕТА ИТОГО</t>
  </si>
  <si>
    <t>000 8 50 00000 00 0000 000</t>
  </si>
  <si>
    <t xml:space="preserve">НАЛОГОВЫЕ И НЕНАЛОГОВЫЕ  ДОХОДЫ БЮДЖЕТА </t>
  </si>
  <si>
    <t>Налог на доходы физических лиц</t>
  </si>
  <si>
    <t>000 1 01 02010 00 0000 000</t>
  </si>
  <si>
    <t>000 1 01 02010 01 0000 110</t>
  </si>
  <si>
    <t>000 1 01 02020 01 0000 110</t>
  </si>
  <si>
    <t>Налоги на совокупный доход</t>
  </si>
  <si>
    <t>000 1 05 01000 00 0000 000</t>
  </si>
  <si>
    <t>000 1 05 01011 01 0000 110</t>
  </si>
  <si>
    <t>000 1 05 01021 01 0000 110</t>
  </si>
  <si>
    <t>000 1 05 01022 01 0000 110</t>
  </si>
  <si>
    <t>Единый сельскохозяйственный налог</t>
  </si>
  <si>
    <t xml:space="preserve">   000 1 05 03000 01 0000 110</t>
  </si>
  <si>
    <t xml:space="preserve">   000 1 05 03010 01 0000 110</t>
  </si>
  <si>
    <t>Налог на имущество</t>
  </si>
  <si>
    <t>000 1 06 00000 00 0000 000</t>
  </si>
  <si>
    <t>Земельный налог</t>
  </si>
  <si>
    <t>000 1 06 06000 00 0000 110</t>
  </si>
  <si>
    <t>Доходы от использования  имущества, находящегося  в государственной и муниципальной собственности</t>
  </si>
  <si>
    <t>000 1 11 00000 00 0000 000</t>
  </si>
  <si>
    <t>Доходы от продажи  материальных и 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</si>
  <si>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</si>
  <si>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</si>
  <si>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</si>
  <si>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</si>
  <si>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</si>
  <si>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</si>
  <si>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000 2 02 00000 00 0000 000</t>
  </si>
  <si>
    <t>Всего на год</t>
  </si>
  <si>
    <t>Оплата труда и начисления на оплату труда</t>
  </si>
  <si>
    <t>Глава муниципального образования</t>
  </si>
  <si>
    <t>Оплата труда</t>
  </si>
  <si>
    <t>Начисления на оплату труда</t>
  </si>
  <si>
    <t>Функционирование  законодательных (представительных) органов    государственной    власти    и    представительных органов муниципальных образований.</t>
  </si>
  <si>
    <t>Функционирование            Правительства            Российской Федерации,         высших         исполнительных         органов государственной власти субъектов Российской Федерации, местных администраций</t>
  </si>
  <si>
    <t>Администрация местного самоуправления</t>
  </si>
  <si>
    <t>-налог на имущество</t>
  </si>
  <si>
    <t>-транспортный налог</t>
  </si>
  <si>
    <t>Резервный фонд главы</t>
  </si>
  <si>
    <t>Безвозмездные, безвозвратные перечисления государственным и муниципальным организациям (Субсидия на содержание МУП «Ухоженный город»)</t>
  </si>
  <si>
    <t xml:space="preserve">Пенсии, пособия </t>
  </si>
  <si>
    <t>Безвозмездные, безвозвратные перечисления государственным и муниципальным организациям  (Субсидия на содержание МУП «Ухоженный город»)</t>
  </si>
  <si>
    <t>Безвозмездные, безвозвратные перечисления государственным и муниципальным организациям (Субсидия на содержание редакции «Вестник Беслана»)</t>
  </si>
  <si>
    <t>ВСЕГО РАСХОДОВ:</t>
  </si>
  <si>
    <t>Код строки</t>
  </si>
  <si>
    <t>Исполнено</t>
  </si>
  <si>
    <t>Источники финансирования дефицита бюджетов - всего</t>
  </si>
  <si>
    <t>500</t>
  </si>
  <si>
    <t>000 90 00 00 0000 0000 000</t>
  </si>
  <si>
    <t>Источники внутреннего финансирования бюджета</t>
  </si>
  <si>
    <t>520</t>
  </si>
  <si>
    <t>Из них:</t>
  </si>
  <si>
    <t>Остатки средств бюджетов</t>
  </si>
  <si>
    <t>700</t>
  </si>
  <si>
    <t>000 01 05 00 0000 0000 000</t>
  </si>
  <si>
    <t>Увеличение остатков средств бюджетов</t>
  </si>
  <si>
    <t>710</t>
  </si>
  <si>
    <t>000 01 05 01 01 10 0000 510</t>
  </si>
  <si>
    <t>Уменьшение остатков средств бюджетов</t>
  </si>
  <si>
    <t>720</t>
  </si>
  <si>
    <t>000 01 05 01 01 10 0000 610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</si>
  <si>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</si>
  <si>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</si>
  <si>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</t>
  </si>
  <si>
    <t>Бесланского городского поселения</t>
  </si>
  <si>
    <t>бухгалтерского учета и отчета                                 ____________</t>
  </si>
  <si>
    <t xml:space="preserve">   </t>
  </si>
  <si>
    <t xml:space="preserve">  </t>
  </si>
  <si>
    <t>Доходы, утвержденные законом о бюджете, нормативными актами о бюджете</t>
  </si>
  <si>
    <t>Налоги на совокупный доход (упрощенка)</t>
  </si>
  <si>
    <t>В том числе:</t>
  </si>
  <si>
    <t>Глава местной администрации (исполнитель - распорядительного органа муниципального образования).</t>
  </si>
  <si>
    <t xml:space="preserve">000 1 05 00000 00 0000 000 </t>
  </si>
  <si>
    <t>Наименование статьи расхода</t>
  </si>
  <si>
    <t>Код расхода по КБК</t>
  </si>
  <si>
    <t>ОБЩЕГОСУДАРСТВЕННЫЕ ВОПРОСЫ</t>
  </si>
  <si>
    <t>Функционирование высшего должностного лица субъекта Российской Федерации и муниципаьного образования</t>
  </si>
  <si>
    <r>
      <t xml:space="preserve">исполнение бюджета: </t>
    </r>
    <r>
      <rPr>
        <b/>
        <u val="single"/>
        <sz val="12"/>
        <rFont val="Arial"/>
        <family val="2"/>
      </rPr>
      <t>АМС Бесланское городское поселение</t>
    </r>
  </si>
  <si>
    <r>
      <t xml:space="preserve">Администратор : </t>
    </r>
    <r>
      <rPr>
        <b/>
        <u val="single"/>
        <sz val="12"/>
        <rFont val="Arial"/>
        <family val="2"/>
      </rPr>
      <t xml:space="preserve">345 </t>
    </r>
    <r>
      <rPr>
        <b/>
        <sz val="12"/>
        <rFont val="Arial"/>
        <family val="2"/>
      </rPr>
      <t xml:space="preserve">Периодичность: </t>
    </r>
    <r>
      <rPr>
        <b/>
        <u val="single"/>
        <sz val="12"/>
        <rFont val="Arial"/>
        <family val="2"/>
      </rPr>
      <t>месячная</t>
    </r>
  </si>
  <si>
    <t>3. Источники финансования дефицитов бюджетов.</t>
  </si>
  <si>
    <t>Код источника Финансирования по КИВФ, КИВнФ</t>
  </si>
  <si>
    <t>Источники финансирования, утвержденные сводной бюджетной росписью</t>
  </si>
  <si>
    <t>000 1 00 00000 00 0000 000</t>
  </si>
  <si>
    <t>прочие 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</si>
  <si>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</si>
  <si>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</si>
  <si>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</si>
  <si>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</si>
  <si>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</si>
  <si>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</si>
  <si>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</si>
  <si>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</si>
  <si>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</si>
  <si>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</si>
  <si>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</si>
  <si>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</si>
  <si>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</si>
  <si>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</si>
  <si>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</si>
  <si>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</si>
  <si>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</si>
  <si>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</si>
  <si>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</si>
  <si>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</si>
  <si>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000 1 16 90050 13 0000 140</t>
  </si>
  <si>
    <t>Прочие неналоговые доходы бюджетов городских поселений</t>
  </si>
  <si>
    <t>000 1 17 05050 13 0000 180</t>
  </si>
  <si>
    <t>Дотации бюджетам городских поселений на выравнивание бюджетной обеспеченности</t>
  </si>
  <si>
    <t>Невыясненные поступления, зачисляемые в бюджеты городских поселений</t>
  </si>
  <si>
    <t>000 1 17 01050 13 0000 000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</si>
  <si>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</si>
  <si>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</si>
  <si>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</si>
  <si>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000 1 09 04053 13 0000 110</t>
  </si>
  <si>
    <t>Единый сельскохозяйственный налог (за налоговые периоды, истекшие до 1 января 2011 года)</t>
  </si>
  <si>
    <t xml:space="preserve">   000 1 05 03020 01 0000 110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</si>
  <si>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</si>
  <si>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</si>
  <si>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Начальник отдела финансов,</t>
  </si>
  <si>
    <t xml:space="preserve">                 ___________________                  Фидарова З.К.</t>
  </si>
  <si>
    <t xml:space="preserve">ОТЧЕТ ОБ ИСПОЛНЕНИИ БЮДЖЕТА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</si>
  <si>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</si>
  <si>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</si>
  <si>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</si>
  <si>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</si>
  <si>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</si>
  <si>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ИНЫЕ БЮДЖЕТНЫЕ АССИГНОВАНИЯ (ЖКХ)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</si>
  <si>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</si>
  <si>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</si>
  <si>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и иные выплаты населению</t>
  </si>
  <si>
    <t>Иные выплаты населению(финансовая помощь ветеранам)</t>
  </si>
  <si>
    <t>Иные выплаты населению (резервный фонд главы (пособия по соц.помощи населению))</t>
  </si>
  <si>
    <t>ИНЫЕ БЮДЖЕТНЫЕ АССИГНОВАНИЯ (ФИЗИЧЕСКАЯ КУЛЬТУРА И СПОРТ)</t>
  </si>
  <si>
    <t>ИНЫЕ БЮДЖЕТНЫЕ АССИГНОВАНИЯ (СРЕДСТВА МАССОВОЙ ИНФОРМАЦИИ)</t>
  </si>
  <si>
    <t>0102 77 1 0000110 121</t>
  </si>
  <si>
    <t>0102 77 1 0000110 120</t>
  </si>
  <si>
    <t>0102 77 1 0000110 129</t>
  </si>
  <si>
    <t>0103 78 1 0000110 121</t>
  </si>
  <si>
    <t>0103 78 1 0000110 129</t>
  </si>
  <si>
    <t>0103 78 1 0000110 120</t>
  </si>
  <si>
    <t>0104 79 1 0000110 120</t>
  </si>
  <si>
    <t>0104 79 1 0000110 121</t>
  </si>
  <si>
    <t>0104 79 1 0000110 129</t>
  </si>
  <si>
    <t>0104 79 2 0000190 200</t>
  </si>
  <si>
    <t>0104 79 2 0000190 240</t>
  </si>
  <si>
    <t>0104 79 2 0000190 244</t>
  </si>
  <si>
    <t>0104 79 2 0000190 800</t>
  </si>
  <si>
    <t xml:space="preserve">0104 79 0 0000000 000 </t>
  </si>
  <si>
    <t>0102 00 0 0000000 000</t>
  </si>
  <si>
    <t>0100 00 0 0000000 000</t>
  </si>
  <si>
    <t>0103 00 0 0000000 000</t>
  </si>
  <si>
    <t>0104 79 2 0000190 850</t>
  </si>
  <si>
    <t>0104 79 2 0000190 851</t>
  </si>
  <si>
    <t>0104 79 2 0000190 852</t>
  </si>
  <si>
    <t>0111 99 5 0000000  800</t>
  </si>
  <si>
    <t>0111 99 5 0000000  870</t>
  </si>
  <si>
    <t>1003 99 5 0000000 300</t>
  </si>
  <si>
    <t>1003 99 5 0000000 360</t>
  </si>
  <si>
    <t>0104 79 2 0000110 120</t>
  </si>
  <si>
    <t>0104 79 2 0000110 121</t>
  </si>
  <si>
    <t>0104 79 2 0000110 129</t>
  </si>
  <si>
    <t>Иные выплаты  (резервный фонд главы (фин.помощь спортсменам))</t>
  </si>
  <si>
    <t>1101 99 5 0000000 244</t>
  </si>
  <si>
    <t>Неисполненные назначения</t>
  </si>
  <si>
    <t>-пени</t>
  </si>
  <si>
    <t>0104 79 2 0000190 853</t>
  </si>
  <si>
    <t xml:space="preserve"> 0503 00 0 0000000 000</t>
  </si>
  <si>
    <t>ЖКХ</t>
  </si>
  <si>
    <t>ФИЗИЧЕСКАЯ КУЛЬТУРА И СПОРТ</t>
  </si>
  <si>
    <t xml:space="preserve"> 1101 00 0 0000000 000</t>
  </si>
  <si>
    <t>СОЦИАЛЬНАЯ ПОЛИТИКА</t>
  </si>
  <si>
    <t>ИНЫЕ БЮДЖЕТНЫЕ АССИГНОВАНИЯ (КУЛЬТУРА КИНЕМАТОГРАФИЯ)</t>
  </si>
  <si>
    <t>КУЛЬТУРА КИНЕМАТОГРАФИЯ</t>
  </si>
  <si>
    <t xml:space="preserve"> 0801 00 0 0000000 000</t>
  </si>
  <si>
    <t xml:space="preserve"> 1000 00 0 0000000 000</t>
  </si>
  <si>
    <t>1003 99 5 0000000 244</t>
  </si>
  <si>
    <t>ОБРАЗОВАНИЕ</t>
  </si>
  <si>
    <t>Иные выплаты  (резервный фонд главы (фин.помощь образованию))</t>
  </si>
  <si>
    <t xml:space="preserve"> 0700 00 0 0000000 000</t>
  </si>
  <si>
    <t>ЗДРАВООХРАНЕНИЕ</t>
  </si>
  <si>
    <t>ДРУГИЕ ВОПРОСЫ В ОБЛАСТИ ЗДРАВООХРАНЕНИЯ</t>
  </si>
  <si>
    <t xml:space="preserve"> 0900 00 0 0000000 000</t>
  </si>
  <si>
    <t xml:space="preserve"> 0909 00 0 0000000 000</t>
  </si>
  <si>
    <t>0909 99 5 0000000 244</t>
  </si>
  <si>
    <t>Иные выплаты  (резервный фонд главы (фин.помощь ПЦРКБ))</t>
  </si>
  <si>
    <t>Прочие расходы (подписка ветеранам ВОВ)</t>
  </si>
  <si>
    <t xml:space="preserve"> </t>
  </si>
  <si>
    <t>Глава АМС</t>
  </si>
  <si>
    <t xml:space="preserve">  000 2 02 15001 13 0000 151</t>
  </si>
  <si>
    <t>Иные выплаты  (резервный фонд главы)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</si>
  <si>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</si>
  <si>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0106 00 0 0000000 000</t>
  </si>
  <si>
    <t>0106 88 1 0000110 120</t>
  </si>
  <si>
    <t>0106 88 1 0000110 121</t>
  </si>
  <si>
    <t>0106 88 1 0000110 129</t>
  </si>
  <si>
    <t>0106 88 1 0000190 200</t>
  </si>
  <si>
    <t>0106 88 1 0000190 240</t>
  </si>
  <si>
    <t>0106 88 1 0000190 244</t>
  </si>
  <si>
    <t xml:space="preserve"> 0503 99 3 0044450 244</t>
  </si>
  <si>
    <t xml:space="preserve"> 0503 99 3 0044450 240</t>
  </si>
  <si>
    <t xml:space="preserve"> 0503 99 3 0044450 200</t>
  </si>
  <si>
    <t xml:space="preserve"> 0503 99 3 0044440 800</t>
  </si>
  <si>
    <t xml:space="preserve"> 0804 99 9 0044330 240</t>
  </si>
  <si>
    <t xml:space="preserve"> 0804 99 9 0044330 200</t>
  </si>
  <si>
    <t xml:space="preserve"> 0801 99 9 0044440 800</t>
  </si>
  <si>
    <t xml:space="preserve"> 1001 99 8 0044390 300</t>
  </si>
  <si>
    <t xml:space="preserve"> 1001 99 8 0044390 310</t>
  </si>
  <si>
    <t xml:space="preserve"> 1001 99 8 0044390 312</t>
  </si>
  <si>
    <t xml:space="preserve"> 1003 99 8 0044360 300</t>
  </si>
  <si>
    <t xml:space="preserve"> 1003 99 8 0044360 244</t>
  </si>
  <si>
    <t xml:space="preserve"> 1003 99 8 0044360 360</t>
  </si>
  <si>
    <t xml:space="preserve"> 1101 99 8 0044310 000</t>
  </si>
  <si>
    <t xml:space="preserve"> 1101 99 8 0044310 200</t>
  </si>
  <si>
    <t xml:space="preserve"> 1101 99 8 0044310 240</t>
  </si>
  <si>
    <t xml:space="preserve"> 1101 99 8 0044310 244</t>
  </si>
  <si>
    <t xml:space="preserve"> 1202 99 6 0044350 800</t>
  </si>
  <si>
    <t xml:space="preserve"> 0503 99 3 0044440 814</t>
  </si>
  <si>
    <t xml:space="preserve">                 ___________________                   Дзебоев С.Б.</t>
  </si>
  <si>
    <t>Исполнено за 2019 г.</t>
  </si>
  <si>
    <t>Остаток на 01.01.2019 г.- 6 904 237,04  руб.</t>
  </si>
  <si>
    <t>0102 77 1 0000190 200</t>
  </si>
  <si>
    <t>0102 77 1 0000190 240</t>
  </si>
  <si>
    <t>0102 77 1 0000190 244</t>
  </si>
  <si>
    <t>0104 99 5 0000000 244</t>
  </si>
  <si>
    <t xml:space="preserve"> 0503 99 3 0044440 811</t>
  </si>
  <si>
    <t xml:space="preserve"> 0703 00 0 0000000 000</t>
  </si>
  <si>
    <t>ДОПОЛНИТЕЛЬНОЕ ОБРАЗОВАНИЕ</t>
  </si>
  <si>
    <t>0703 99 5 0000000 244</t>
  </si>
  <si>
    <t xml:space="preserve"> 0801 99 9 0044440 811</t>
  </si>
  <si>
    <t xml:space="preserve"> 1101 99 8 0044440 811</t>
  </si>
  <si>
    <t xml:space="preserve"> 1202 99 6 0044350 811</t>
  </si>
  <si>
    <t xml:space="preserve"> 0804 99 9 0044330 244</t>
  </si>
  <si>
    <t>Иные выплаты  (резервный фонд главы )</t>
  </si>
  <si>
    <t>0804 99 5 0000000 244</t>
  </si>
  <si>
    <t>Иные межбюджетные трансферты</t>
  </si>
  <si>
    <t>000 2 02 40000 00 0000 151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</si>
  <si>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</si>
  <si>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000 2 02 45160 00 0000 151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</si>
  <si>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</si>
  <si>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000 2 02 45160 13 0000 151</t>
  </si>
  <si>
    <t xml:space="preserve"> 0503 99 5 0000000 244</t>
  </si>
  <si>
    <t>СРЕДСТВА МАССОВОЙ ИНФОРМАЦИИ</t>
  </si>
  <si>
    <t>1202 00 0 0000000 000</t>
  </si>
  <si>
    <t>Иные выплаты  (резервный фонд главы (фин.помощь газете))</t>
  </si>
  <si>
    <t>1202 99 5 0000000 244</t>
  </si>
  <si>
    <t>на 01 октября 2019 г.</t>
  </si>
  <si>
    <t>0702 99 5 0000000 244</t>
  </si>
  <si>
    <t xml:space="preserve"> 0702 00 0 0000000 000</t>
  </si>
  <si>
    <t>ОБЩЕЕ ОБРАЗОВАНИЕ</t>
  </si>
  <si>
    <t>Остаток на 01.10.2019 г. - 27 059 165,36 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</si>
</sst>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#,##0.00&quot;р.&quot;"/>
    <numFmt numFmtId="178" formatCode="#,##0.00;[Red]#,##0.00"/>
    <numFmt numFmtId="179" formatCode="#,##0.00_ ;\-#,##0.00\ "/>
    <numFmt numFmtId="180" formatCode="#,##0_ ;\-#,##0\ 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1" fontId="2" fillId="0" borderId="0" xfId="58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71" fontId="6" fillId="0" borderId="0" xfId="58" applyFont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171" fontId="6" fillId="33" borderId="11" xfId="58" applyFont="1" applyFill="1" applyBorder="1" applyAlignment="1">
      <alignment vertical="top" wrapText="1"/>
    </xf>
    <xf numFmtId="0" fontId="10" fillId="0" borderId="0" xfId="0" applyFont="1" applyAlignment="1">
      <alignment/>
    </xf>
    <xf numFmtId="49" fontId="8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171" fontId="6" fillId="33" borderId="11" xfId="58" applyFont="1" applyFill="1" applyBorder="1" applyAlignment="1">
      <alignment wrapText="1"/>
    </xf>
    <xf numFmtId="4" fontId="2" fillId="0" borderId="10" xfId="58" applyNumberFormat="1" applyFont="1" applyBorder="1" applyAlignment="1">
      <alignment/>
    </xf>
    <xf numFmtId="4" fontId="8" fillId="33" borderId="10" xfId="58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33" borderId="10" xfId="58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2" fillId="0" borderId="10" xfId="58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8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4" fontId="6" fillId="33" borderId="12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49" fontId="2" fillId="33" borderId="15" xfId="0" applyNumberFormat="1" applyFont="1" applyFill="1" applyBorder="1" applyAlignment="1">
      <alignment horizontal="center" vertical="top" wrapText="1"/>
    </xf>
    <xf numFmtId="4" fontId="2" fillId="33" borderId="15" xfId="58" applyNumberFormat="1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171" fontId="2" fillId="0" borderId="0" xfId="58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179" fontId="2" fillId="33" borderId="10" xfId="58" applyNumberFormat="1" applyFont="1" applyFill="1" applyBorder="1" applyAlignment="1">
      <alignment horizontal="right" vertical="center" wrapText="1"/>
    </xf>
    <xf numFmtId="171" fontId="2" fillId="33" borderId="10" xfId="58" applyFont="1" applyFill="1" applyBorder="1" applyAlignment="1">
      <alignment horizontal="right" vertical="center" wrapText="1"/>
    </xf>
    <xf numFmtId="171" fontId="8" fillId="33" borderId="10" xfId="58" applyFont="1" applyFill="1" applyBorder="1" applyAlignment="1">
      <alignment horizontal="right" vertical="center" wrapText="1"/>
    </xf>
    <xf numFmtId="4" fontId="2" fillId="33" borderId="10" xfId="58" applyNumberFormat="1" applyFont="1" applyFill="1" applyBorder="1" applyAlignment="1">
      <alignment horizontal="right" vertical="center" wrapText="1"/>
    </xf>
    <xf numFmtId="4" fontId="8" fillId="33" borderId="10" xfId="58" applyNumberFormat="1" applyFont="1" applyFill="1" applyBorder="1" applyAlignment="1">
      <alignment horizontal="right" vertical="center" wrapText="1"/>
    </xf>
    <xf numFmtId="4" fontId="8" fillId="33" borderId="10" xfId="58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3" fillId="33" borderId="13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4" fontId="13" fillId="33" borderId="10" xfId="58" applyNumberFormat="1" applyFont="1" applyFill="1" applyBorder="1" applyAlignment="1">
      <alignment wrapText="1"/>
    </xf>
    <xf numFmtId="4" fontId="13" fillId="33" borderId="10" xfId="0" applyNumberFormat="1" applyFont="1" applyFill="1" applyBorder="1" applyAlignment="1">
      <alignment wrapText="1"/>
    </xf>
    <xf numFmtId="171" fontId="2" fillId="33" borderId="20" xfId="0" applyNumberFormat="1" applyFont="1" applyFill="1" applyBorder="1" applyAlignment="1">
      <alignment horizontal="right" wrapText="1"/>
    </xf>
    <xf numFmtId="171" fontId="8" fillId="33" borderId="20" xfId="0" applyNumberFormat="1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4" fontId="8" fillId="33" borderId="20" xfId="0" applyNumberFormat="1" applyFont="1" applyFill="1" applyBorder="1" applyAlignment="1">
      <alignment horizontal="right" vertical="center" wrapText="1"/>
    </xf>
    <xf numFmtId="49" fontId="8" fillId="33" borderId="13" xfId="0" applyNumberFormat="1" applyFont="1" applyFill="1" applyBorder="1" applyAlignment="1">
      <alignment wrapText="1"/>
    </xf>
    <xf numFmtId="0" fontId="6" fillId="33" borderId="21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4" fontId="6" fillId="33" borderId="24" xfId="0" applyNumberFormat="1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vertical="top" wrapText="1"/>
    </xf>
    <xf numFmtId="0" fontId="6" fillId="33" borderId="26" xfId="0" applyFont="1" applyFill="1" applyBorder="1" applyAlignment="1">
      <alignment horizontal="center" vertical="top" wrapText="1"/>
    </xf>
    <xf numFmtId="171" fontId="6" fillId="33" borderId="26" xfId="58" applyFont="1" applyFill="1" applyBorder="1" applyAlignment="1">
      <alignment wrapText="1"/>
    </xf>
    <xf numFmtId="4" fontId="6" fillId="33" borderId="27" xfId="0" applyNumberFormat="1" applyFont="1" applyFill="1" applyBorder="1" applyAlignment="1">
      <alignment horizontal="center" wrapText="1"/>
    </xf>
    <xf numFmtId="171" fontId="6" fillId="33" borderId="11" xfId="58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1" fontId="2" fillId="0" borderId="29" xfId="58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2" fillId="33" borderId="20" xfId="0" applyNumberFormat="1" applyFont="1" applyFill="1" applyBorder="1" applyAlignment="1">
      <alignment wrapText="1"/>
    </xf>
    <xf numFmtId="4" fontId="8" fillId="33" borderId="20" xfId="0" applyNumberFormat="1" applyFont="1" applyFill="1" applyBorder="1" applyAlignment="1">
      <alignment wrapText="1"/>
    </xf>
    <xf numFmtId="49" fontId="2" fillId="33" borderId="31" xfId="0" applyNumberFormat="1" applyFont="1" applyFill="1" applyBorder="1" applyAlignment="1">
      <alignment horizontal="center" wrapText="1"/>
    </xf>
    <xf numFmtId="4" fontId="2" fillId="33" borderId="31" xfId="58" applyNumberFormat="1" applyFont="1" applyFill="1" applyBorder="1" applyAlignment="1">
      <alignment wrapText="1"/>
    </xf>
    <xf numFmtId="4" fontId="2" fillId="33" borderId="32" xfId="0" applyNumberFormat="1" applyFont="1" applyFill="1" applyBorder="1" applyAlignment="1">
      <alignment wrapText="1"/>
    </xf>
    <xf numFmtId="4" fontId="13" fillId="33" borderId="20" xfId="0" applyNumberFormat="1" applyFont="1" applyFill="1" applyBorder="1" applyAlignment="1">
      <alignment wrapText="1"/>
    </xf>
    <xf numFmtId="4" fontId="2" fillId="33" borderId="33" xfId="0" applyNumberFormat="1" applyFont="1" applyFill="1" applyBorder="1" applyAlignment="1">
      <alignment wrapText="1"/>
    </xf>
    <xf numFmtId="49" fontId="2" fillId="33" borderId="13" xfId="0" applyNumberFormat="1" applyFont="1" applyFill="1" applyBorder="1" applyAlignment="1">
      <alignment wrapText="1"/>
    </xf>
    <xf numFmtId="49" fontId="13" fillId="33" borderId="13" xfId="0" applyNumberFormat="1" applyFont="1" applyFill="1" applyBorder="1" applyAlignment="1">
      <alignment wrapText="1"/>
    </xf>
    <xf numFmtId="4" fontId="13" fillId="0" borderId="2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71" fontId="8" fillId="33" borderId="10" xfId="58" applyFont="1" applyFill="1" applyBorder="1" applyAlignment="1">
      <alignment horizontal="right" vertical="center" wrapText="1"/>
    </xf>
    <xf numFmtId="171" fontId="8" fillId="33" borderId="20" xfId="0" applyNumberFormat="1" applyFont="1" applyFill="1" applyBorder="1" applyAlignment="1">
      <alignment horizontal="right" vertical="center" wrapText="1"/>
    </xf>
    <xf numFmtId="0" fontId="8" fillId="33" borderId="20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5" fillId="33" borderId="2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171" fontId="5" fillId="33" borderId="29" xfId="58" applyFont="1" applyFill="1" applyBorder="1" applyAlignment="1">
      <alignment horizontal="center" vertical="center" wrapText="1"/>
    </xf>
    <xf numFmtId="171" fontId="5" fillId="0" borderId="10" xfId="58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29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4" fontId="2" fillId="33" borderId="10" xfId="58" applyNumberFormat="1" applyFont="1" applyFill="1" applyBorder="1" applyAlignment="1">
      <alignment wrapText="1"/>
    </xf>
    <xf numFmtId="4" fontId="2" fillId="33" borderId="20" xfId="0" applyNumberFormat="1" applyFont="1" applyFill="1" applyBorder="1" applyAlignment="1">
      <alignment wrapText="1"/>
    </xf>
    <xf numFmtId="0" fontId="13" fillId="33" borderId="13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 wrapText="1"/>
    </xf>
    <xf numFmtId="4" fontId="13" fillId="33" borderId="10" xfId="58" applyNumberFormat="1" applyFont="1" applyFill="1" applyBorder="1" applyAlignment="1">
      <alignment wrapText="1"/>
    </xf>
    <xf numFmtId="4" fontId="13" fillId="33" borderId="20" xfId="0" applyNumberFormat="1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58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3" borderId="38" xfId="0" applyFont="1" applyFill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171" fontId="6" fillId="33" borderId="41" xfId="58" applyFont="1" applyFill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6" fillId="33" borderId="43" xfId="0" applyFont="1" applyFill="1" applyBorder="1" applyAlignment="1">
      <alignment horizontal="left" vertical="top" wrapText="1" indent="10"/>
    </xf>
    <xf numFmtId="0" fontId="6" fillId="33" borderId="44" xfId="0" applyFont="1" applyFill="1" applyBorder="1" applyAlignment="1">
      <alignment horizontal="left" vertical="top" wrapText="1" indent="10"/>
    </xf>
    <xf numFmtId="0" fontId="6" fillId="33" borderId="45" xfId="0" applyFont="1" applyFill="1" applyBorder="1" applyAlignment="1">
      <alignment horizontal="left" vertical="top" wrapText="1" indent="10"/>
    </xf>
    <xf numFmtId="0" fontId="6" fillId="33" borderId="39" xfId="0" applyFont="1" applyFill="1" applyBorder="1" applyAlignment="1">
      <alignment horizontal="center" vertical="top" wrapText="1"/>
    </xf>
    <xf numFmtId="0" fontId="6" fillId="33" borderId="40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48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zoomScalePageLayoutView="0" workbookViewId="0" topLeftCell="A1">
      <selection activeCell="E18" sqref="E18:E19"/>
    </sheetView>
  </sheetViews>
  <sheetFormatPr defaultColWidth="9.00390625" defaultRowHeight="12.75"/>
  <cols>
    <col min="1" max="1" width="49.75390625" style="1" customWidth="1"/>
    <col min="2" max="2" width="6.875" style="2" customWidth="1"/>
    <col min="3" max="3" width="30.25390625" style="2" customWidth="1"/>
    <col min="4" max="4" width="21.875" style="3" customWidth="1"/>
    <col min="5" max="5" width="18.00390625" style="4" customWidth="1"/>
    <col min="6" max="6" width="16.25390625" style="1" customWidth="1"/>
    <col min="7" max="16384" width="9.125" style="1" customWidth="1"/>
  </cols>
  <sheetData>
    <row r="2" spans="1:6" ht="18">
      <c r="A2" s="112" t="s">
        <v>127</v>
      </c>
      <c r="B2" s="113"/>
      <c r="C2" s="113"/>
      <c r="D2" s="113"/>
      <c r="E2" s="113"/>
      <c r="F2" s="113"/>
    </row>
    <row r="3" spans="1:6" ht="15.75">
      <c r="A3" s="114" t="s">
        <v>252</v>
      </c>
      <c r="B3" s="113"/>
      <c r="C3" s="113"/>
      <c r="D3" s="113"/>
      <c r="E3" s="113"/>
      <c r="F3" s="113"/>
    </row>
    <row r="4" ht="16.5" thickBot="1">
      <c r="A4" s="5"/>
    </row>
    <row r="5" spans="1:6" ht="15.75">
      <c r="A5" s="44"/>
      <c r="B5" s="45" t="s">
        <v>0</v>
      </c>
      <c r="C5" s="45" t="s">
        <v>1</v>
      </c>
      <c r="D5" s="115" t="s">
        <v>226</v>
      </c>
      <c r="E5" s="116"/>
      <c r="F5" s="117"/>
    </row>
    <row r="6" spans="1:9" ht="15.75">
      <c r="A6" s="46"/>
      <c r="B6" s="47"/>
      <c r="C6" s="47"/>
      <c r="D6" s="118"/>
      <c r="E6" s="118"/>
      <c r="F6" s="119"/>
      <c r="I6" s="7"/>
    </row>
    <row r="7" spans="1:6" ht="15.75">
      <c r="A7" s="48" t="s">
        <v>2</v>
      </c>
      <c r="B7" s="47"/>
      <c r="C7" s="47"/>
      <c r="D7" s="49"/>
      <c r="E7" s="50"/>
      <c r="F7" s="51"/>
    </row>
    <row r="8" spans="1:6" ht="15.75">
      <c r="A8" s="48" t="s">
        <v>84</v>
      </c>
      <c r="B8" s="47"/>
      <c r="C8" s="47"/>
      <c r="D8" s="49"/>
      <c r="E8" s="50"/>
      <c r="F8" s="51"/>
    </row>
    <row r="9" spans="1:6" ht="15.75">
      <c r="A9" s="48" t="s">
        <v>85</v>
      </c>
      <c r="B9" s="47"/>
      <c r="C9" s="47"/>
      <c r="D9" s="49"/>
      <c r="E9" s="50"/>
      <c r="F9" s="51"/>
    </row>
    <row r="10" spans="1:6" ht="13.5" thickBot="1">
      <c r="A10" s="52"/>
      <c r="B10" s="47"/>
      <c r="C10" s="47"/>
      <c r="D10" s="49"/>
      <c r="E10" s="50"/>
      <c r="F10" s="51"/>
    </row>
    <row r="11" spans="1:6" s="8" customFormat="1" ht="12.75" customHeight="1">
      <c r="A11" s="120" t="s">
        <v>3</v>
      </c>
      <c r="B11" s="124" t="s">
        <v>4</v>
      </c>
      <c r="C11" s="124" t="s">
        <v>5</v>
      </c>
      <c r="D11" s="122" t="s">
        <v>75</v>
      </c>
      <c r="E11" s="126" t="s">
        <v>225</v>
      </c>
      <c r="F11" s="128" t="s">
        <v>170</v>
      </c>
    </row>
    <row r="12" spans="1:6" s="8" customFormat="1" ht="15.75">
      <c r="A12" s="121"/>
      <c r="B12" s="125"/>
      <c r="C12" s="125"/>
      <c r="D12" s="123"/>
      <c r="E12" s="127"/>
      <c r="F12" s="129"/>
    </row>
    <row r="13" spans="1:6" s="8" customFormat="1" ht="15.75">
      <c r="A13" s="121"/>
      <c r="B13" s="125"/>
      <c r="C13" s="125"/>
      <c r="D13" s="123"/>
      <c r="E13" s="127"/>
      <c r="F13" s="129"/>
    </row>
    <row r="14" spans="1:6" s="8" customFormat="1" ht="49.5" customHeight="1">
      <c r="A14" s="121"/>
      <c r="B14" s="125"/>
      <c r="C14" s="125"/>
      <c r="D14" s="123"/>
      <c r="E14" s="127"/>
      <c r="F14" s="130"/>
    </row>
    <row r="15" spans="1:6" ht="13.5" customHeight="1">
      <c r="A15" s="33" t="s">
        <v>6</v>
      </c>
      <c r="B15" s="66">
        <v>10</v>
      </c>
      <c r="C15" s="66" t="s">
        <v>7</v>
      </c>
      <c r="D15" s="58">
        <f>D16+D48</f>
        <v>71026000</v>
      </c>
      <c r="E15" s="59">
        <f>E16+E48</f>
        <v>61475455.089999996</v>
      </c>
      <c r="F15" s="75">
        <f>D15-E15</f>
        <v>9550544.910000004</v>
      </c>
    </row>
    <row r="16" spans="1:6" ht="15" customHeight="1">
      <c r="A16" s="33" t="s">
        <v>8</v>
      </c>
      <c r="B16" s="66">
        <v>10</v>
      </c>
      <c r="C16" s="66" t="s">
        <v>89</v>
      </c>
      <c r="D16" s="59">
        <f>D17+D22+D31+D37+D41+D43+D45</f>
        <v>66655000</v>
      </c>
      <c r="E16" s="59">
        <f>E17+E22+E31+E37+E41+E43+E45+E36</f>
        <v>58146455.089999996</v>
      </c>
      <c r="F16" s="75">
        <f>D16-E16</f>
        <v>8508544.910000004</v>
      </c>
    </row>
    <row r="17" spans="1:6" ht="15.75" customHeight="1">
      <c r="A17" s="33" t="s">
        <v>9</v>
      </c>
      <c r="B17" s="66">
        <v>10</v>
      </c>
      <c r="C17" s="66" t="s">
        <v>10</v>
      </c>
      <c r="D17" s="59">
        <f>SUM(D18:D20)</f>
        <v>25800000</v>
      </c>
      <c r="E17" s="59">
        <f>SUM(E18:E21)</f>
        <v>19065077.75</v>
      </c>
      <c r="F17" s="75">
        <f>D17-E17</f>
        <v>6734922.25</v>
      </c>
    </row>
    <row r="18" spans="1:6" s="9" customFormat="1" ht="80.25" customHeight="1">
      <c r="A18" s="111" t="s">
        <v>91</v>
      </c>
      <c r="B18" s="107">
        <v>10</v>
      </c>
      <c r="C18" s="107" t="s">
        <v>11</v>
      </c>
      <c r="D18" s="108">
        <v>25700000</v>
      </c>
      <c r="E18" s="108">
        <v>18886787.82</v>
      </c>
      <c r="F18" s="109">
        <f>D18-E18</f>
        <v>6813212.18</v>
      </c>
    </row>
    <row r="19" spans="1:6" s="9" customFormat="1" ht="13.5" customHeight="1" hidden="1" thickBot="1">
      <c r="A19" s="111"/>
      <c r="B19" s="107"/>
      <c r="C19" s="107"/>
      <c r="D19" s="108"/>
      <c r="E19" s="108"/>
      <c r="F19" s="110"/>
    </row>
    <row r="20" spans="1:6" s="9" customFormat="1" ht="108.75" customHeight="1">
      <c r="A20" s="34" t="s">
        <v>92</v>
      </c>
      <c r="B20" s="67">
        <v>10</v>
      </c>
      <c r="C20" s="67" t="s">
        <v>12</v>
      </c>
      <c r="D20" s="60">
        <v>100000</v>
      </c>
      <c r="E20" s="60">
        <v>100329.56</v>
      </c>
      <c r="F20" s="76">
        <f>D20-E20</f>
        <v>-329.5599999999977</v>
      </c>
    </row>
    <row r="21" spans="1:6" s="9" customFormat="1" ht="93" customHeight="1">
      <c r="A21" s="53" t="s">
        <v>117</v>
      </c>
      <c r="B21" s="67">
        <v>10</v>
      </c>
      <c r="C21" s="67" t="s">
        <v>118</v>
      </c>
      <c r="D21" s="60"/>
      <c r="E21" s="60">
        <v>77960.37</v>
      </c>
      <c r="F21" s="76">
        <f>D21-E21</f>
        <v>-77960.37</v>
      </c>
    </row>
    <row r="22" spans="1:6" ht="18" customHeight="1">
      <c r="A22" s="33" t="s">
        <v>76</v>
      </c>
      <c r="B22" s="66">
        <v>10</v>
      </c>
      <c r="C22" s="66" t="s">
        <v>79</v>
      </c>
      <c r="D22" s="61">
        <f>D23+D28</f>
        <v>6800000</v>
      </c>
      <c r="E22" s="61">
        <f>E23+E28</f>
        <v>5661914.720000001</v>
      </c>
      <c r="F22" s="77">
        <f>D22-E22</f>
        <v>1138085.2799999993</v>
      </c>
    </row>
    <row r="23" spans="1:6" ht="18" customHeight="1">
      <c r="A23" s="33" t="s">
        <v>13</v>
      </c>
      <c r="B23" s="66">
        <v>10</v>
      </c>
      <c r="C23" s="66" t="s">
        <v>14</v>
      </c>
      <c r="D23" s="61">
        <f>D24+D26+D27</f>
        <v>6300000</v>
      </c>
      <c r="E23" s="61">
        <f>E24+E26+E27+E25</f>
        <v>5106839.36</v>
      </c>
      <c r="F23" s="77">
        <f aca="true" t="shared" si="0" ref="F23:F51">D23-E23</f>
        <v>1193160.6399999997</v>
      </c>
    </row>
    <row r="24" spans="1:6" s="9" customFormat="1" ht="27" customHeight="1">
      <c r="A24" s="34" t="s">
        <v>93</v>
      </c>
      <c r="B24" s="67">
        <v>10</v>
      </c>
      <c r="C24" s="67" t="s">
        <v>15</v>
      </c>
      <c r="D24" s="62">
        <v>6300000</v>
      </c>
      <c r="E24" s="62">
        <v>3292392.1</v>
      </c>
      <c r="F24" s="78">
        <f t="shared" si="0"/>
        <v>3007607.9</v>
      </c>
    </row>
    <row r="25" spans="1:6" s="9" customFormat="1" ht="57.75" customHeight="1">
      <c r="A25" s="55" t="s">
        <v>124</v>
      </c>
      <c r="B25" s="67">
        <v>10</v>
      </c>
      <c r="C25" s="67" t="s">
        <v>123</v>
      </c>
      <c r="D25" s="62"/>
      <c r="E25" s="62">
        <v>2727.63</v>
      </c>
      <c r="F25" s="78">
        <f t="shared" si="0"/>
        <v>-2727.63</v>
      </c>
    </row>
    <row r="26" spans="1:6" s="9" customFormat="1" ht="39" customHeight="1">
      <c r="A26" s="34" t="s">
        <v>94</v>
      </c>
      <c r="B26" s="67">
        <v>10</v>
      </c>
      <c r="C26" s="67" t="s">
        <v>16</v>
      </c>
      <c r="D26" s="62"/>
      <c r="E26" s="62">
        <v>1811719.63</v>
      </c>
      <c r="F26" s="78">
        <f t="shared" si="0"/>
        <v>-1811719.63</v>
      </c>
    </row>
    <row r="27" spans="1:6" s="9" customFormat="1" ht="59.25" customHeight="1" hidden="1">
      <c r="A27" s="56" t="s">
        <v>95</v>
      </c>
      <c r="B27" s="67">
        <v>10</v>
      </c>
      <c r="C27" s="67" t="s">
        <v>17</v>
      </c>
      <c r="D27" s="63"/>
      <c r="E27" s="62">
        <v>0</v>
      </c>
      <c r="F27" s="78">
        <f t="shared" si="0"/>
        <v>0</v>
      </c>
    </row>
    <row r="28" spans="1:6" ht="12.75">
      <c r="A28" s="33" t="s">
        <v>18</v>
      </c>
      <c r="B28" s="66">
        <v>10</v>
      </c>
      <c r="C28" s="66" t="s">
        <v>19</v>
      </c>
      <c r="D28" s="61">
        <f>D29</f>
        <v>500000</v>
      </c>
      <c r="E28" s="61">
        <f>E29+E30</f>
        <v>555075.36</v>
      </c>
      <c r="F28" s="77">
        <f t="shared" si="0"/>
        <v>-55075.359999999986</v>
      </c>
    </row>
    <row r="29" spans="1:6" s="9" customFormat="1" ht="12.75">
      <c r="A29" s="34" t="s">
        <v>18</v>
      </c>
      <c r="B29" s="67">
        <v>10</v>
      </c>
      <c r="C29" s="67" t="s">
        <v>20</v>
      </c>
      <c r="D29" s="62">
        <v>500000</v>
      </c>
      <c r="E29" s="62">
        <v>555075.36</v>
      </c>
      <c r="F29" s="78">
        <f t="shared" si="0"/>
        <v>-55075.359999999986</v>
      </c>
    </row>
    <row r="30" spans="1:6" s="9" customFormat="1" ht="28.5" customHeight="1" hidden="1">
      <c r="A30" s="53" t="s">
        <v>121</v>
      </c>
      <c r="B30" s="67">
        <v>10</v>
      </c>
      <c r="C30" s="67" t="s">
        <v>122</v>
      </c>
      <c r="D30" s="62"/>
      <c r="E30" s="62">
        <v>0</v>
      </c>
      <c r="F30" s="78">
        <f t="shared" si="0"/>
        <v>0</v>
      </c>
    </row>
    <row r="31" spans="1:6" ht="12.75">
      <c r="A31" s="33" t="s">
        <v>21</v>
      </c>
      <c r="B31" s="66">
        <v>10</v>
      </c>
      <c r="C31" s="66" t="s">
        <v>22</v>
      </c>
      <c r="D31" s="61">
        <f>D32+D33</f>
        <v>28400000</v>
      </c>
      <c r="E31" s="61">
        <f>E32+E33</f>
        <v>31180104.7</v>
      </c>
      <c r="F31" s="77">
        <f t="shared" si="0"/>
        <v>-2780104.6999999993</v>
      </c>
    </row>
    <row r="32" spans="1:6" ht="51">
      <c r="A32" s="33" t="s">
        <v>97</v>
      </c>
      <c r="B32" s="66">
        <v>10</v>
      </c>
      <c r="C32" s="66" t="s">
        <v>96</v>
      </c>
      <c r="D32" s="61">
        <v>1400000</v>
      </c>
      <c r="E32" s="61">
        <v>2079750.72</v>
      </c>
      <c r="F32" s="77">
        <f t="shared" si="0"/>
        <v>-679750.72</v>
      </c>
    </row>
    <row r="33" spans="1:6" ht="19.5" customHeight="1">
      <c r="A33" s="33" t="s">
        <v>23</v>
      </c>
      <c r="B33" s="66">
        <v>10</v>
      </c>
      <c r="C33" s="66" t="s">
        <v>24</v>
      </c>
      <c r="D33" s="61">
        <f>D34+D35</f>
        <v>27000000</v>
      </c>
      <c r="E33" s="61">
        <f>E34+E35</f>
        <v>29100353.98</v>
      </c>
      <c r="F33" s="77">
        <f t="shared" si="0"/>
        <v>-2100353.9800000004</v>
      </c>
    </row>
    <row r="34" spans="1:6" s="9" customFormat="1" ht="38.25">
      <c r="A34" s="34" t="s">
        <v>98</v>
      </c>
      <c r="B34" s="67">
        <v>10</v>
      </c>
      <c r="C34" s="67" t="s">
        <v>99</v>
      </c>
      <c r="D34" s="62">
        <v>23000000</v>
      </c>
      <c r="E34" s="62">
        <v>24879432.96</v>
      </c>
      <c r="F34" s="78">
        <f t="shared" si="0"/>
        <v>-1879432.960000001</v>
      </c>
    </row>
    <row r="35" spans="1:6" s="9" customFormat="1" ht="38.25">
      <c r="A35" s="34" t="s">
        <v>100</v>
      </c>
      <c r="B35" s="67">
        <v>10</v>
      </c>
      <c r="C35" s="67" t="s">
        <v>101</v>
      </c>
      <c r="D35" s="62">
        <v>4000000</v>
      </c>
      <c r="E35" s="62">
        <v>4220921.02</v>
      </c>
      <c r="F35" s="78">
        <f t="shared" si="0"/>
        <v>-220921.01999999955</v>
      </c>
    </row>
    <row r="36" spans="1:6" s="9" customFormat="1" ht="61.5" customHeight="1">
      <c r="A36" s="54" t="s">
        <v>119</v>
      </c>
      <c r="B36" s="66">
        <v>10</v>
      </c>
      <c r="C36" s="66" t="s">
        <v>120</v>
      </c>
      <c r="D36" s="61"/>
      <c r="E36" s="61">
        <v>2108.16</v>
      </c>
      <c r="F36" s="77">
        <f t="shared" si="0"/>
        <v>-2108.16</v>
      </c>
    </row>
    <row r="37" spans="1:6" ht="37.5" customHeight="1">
      <c r="A37" s="33" t="s">
        <v>25</v>
      </c>
      <c r="B37" s="66">
        <v>10</v>
      </c>
      <c r="C37" s="66" t="s">
        <v>26</v>
      </c>
      <c r="D37" s="61">
        <f>D38+D39+D40</f>
        <v>4000000</v>
      </c>
      <c r="E37" s="61">
        <f>E38+E39+E40</f>
        <v>1503711.79</v>
      </c>
      <c r="F37" s="77">
        <f t="shared" si="0"/>
        <v>2496288.21</v>
      </c>
    </row>
    <row r="38" spans="1:6" s="9" customFormat="1" ht="76.5">
      <c r="A38" s="34" t="s">
        <v>102</v>
      </c>
      <c r="B38" s="67">
        <v>10</v>
      </c>
      <c r="C38" s="67" t="s">
        <v>103</v>
      </c>
      <c r="D38" s="62">
        <v>3000000</v>
      </c>
      <c r="E38" s="62">
        <v>1108493.15</v>
      </c>
      <c r="F38" s="78">
        <f t="shared" si="0"/>
        <v>1891506.85</v>
      </c>
    </row>
    <row r="39" spans="1:6" s="9" customFormat="1" ht="81" customHeight="1">
      <c r="A39" s="34" t="s">
        <v>104</v>
      </c>
      <c r="B39" s="67">
        <v>10</v>
      </c>
      <c r="C39" s="67" t="s">
        <v>105</v>
      </c>
      <c r="D39" s="62">
        <v>500000</v>
      </c>
      <c r="E39" s="64">
        <v>4167</v>
      </c>
      <c r="F39" s="78">
        <f t="shared" si="0"/>
        <v>495833</v>
      </c>
    </row>
    <row r="40" spans="1:6" s="9" customFormat="1" ht="63.75">
      <c r="A40" s="34" t="s">
        <v>106</v>
      </c>
      <c r="B40" s="67">
        <v>10</v>
      </c>
      <c r="C40" s="67" t="s">
        <v>107</v>
      </c>
      <c r="D40" s="62">
        <v>500000</v>
      </c>
      <c r="E40" s="64">
        <v>391051.64</v>
      </c>
      <c r="F40" s="78">
        <f t="shared" si="0"/>
        <v>108948.35999999999</v>
      </c>
    </row>
    <row r="41" spans="1:6" ht="25.5">
      <c r="A41" s="33" t="s">
        <v>27</v>
      </c>
      <c r="B41" s="66">
        <v>10</v>
      </c>
      <c r="C41" s="66" t="s">
        <v>28</v>
      </c>
      <c r="D41" s="61">
        <f>D42</f>
        <v>1500000</v>
      </c>
      <c r="E41" s="61">
        <f>E42</f>
        <v>710728.68</v>
      </c>
      <c r="F41" s="77">
        <f t="shared" si="0"/>
        <v>789271.32</v>
      </c>
    </row>
    <row r="42" spans="1:6" ht="59.25" customHeight="1">
      <c r="A42" s="35" t="s">
        <v>108</v>
      </c>
      <c r="B42" s="67">
        <v>10</v>
      </c>
      <c r="C42" s="68" t="s">
        <v>109</v>
      </c>
      <c r="D42" s="62">
        <v>1500000</v>
      </c>
      <c r="E42" s="62">
        <v>710728.68</v>
      </c>
      <c r="F42" s="78">
        <f t="shared" si="0"/>
        <v>789271.32</v>
      </c>
    </row>
    <row r="43" spans="1:6" ht="20.25" customHeight="1">
      <c r="A43" s="33" t="s">
        <v>29</v>
      </c>
      <c r="B43" s="66">
        <v>10</v>
      </c>
      <c r="C43" s="66" t="s">
        <v>30</v>
      </c>
      <c r="D43" s="61">
        <f>D44</f>
        <v>55000</v>
      </c>
      <c r="E43" s="65">
        <f>E44</f>
        <v>22809.29</v>
      </c>
      <c r="F43" s="77">
        <f t="shared" si="0"/>
        <v>32190.71</v>
      </c>
    </row>
    <row r="44" spans="1:6" s="9" customFormat="1" ht="38.25">
      <c r="A44" s="34" t="s">
        <v>110</v>
      </c>
      <c r="B44" s="67">
        <v>10</v>
      </c>
      <c r="C44" s="67" t="s">
        <v>111</v>
      </c>
      <c r="D44" s="62">
        <v>55000</v>
      </c>
      <c r="E44" s="64">
        <v>22809.29</v>
      </c>
      <c r="F44" s="78">
        <f t="shared" si="0"/>
        <v>32190.71</v>
      </c>
    </row>
    <row r="45" spans="1:6" ht="21" customHeight="1">
      <c r="A45" s="33" t="s">
        <v>31</v>
      </c>
      <c r="B45" s="66">
        <v>10</v>
      </c>
      <c r="C45" s="66" t="s">
        <v>32</v>
      </c>
      <c r="D45" s="61">
        <f>D47</f>
        <v>100000</v>
      </c>
      <c r="E45" s="65">
        <f>E47+E46</f>
        <v>0</v>
      </c>
      <c r="F45" s="77">
        <f t="shared" si="0"/>
        <v>100000</v>
      </c>
    </row>
    <row r="46" spans="1:6" ht="32.25" customHeight="1">
      <c r="A46" s="34" t="s">
        <v>115</v>
      </c>
      <c r="B46" s="66">
        <v>10</v>
      </c>
      <c r="C46" s="67" t="s">
        <v>116</v>
      </c>
      <c r="D46" s="62"/>
      <c r="E46" s="64">
        <v>0</v>
      </c>
      <c r="F46" s="78">
        <f t="shared" si="0"/>
        <v>0</v>
      </c>
    </row>
    <row r="47" spans="1:6" s="9" customFormat="1" ht="28.5" customHeight="1">
      <c r="A47" s="35" t="s">
        <v>112</v>
      </c>
      <c r="B47" s="67">
        <v>10</v>
      </c>
      <c r="C47" s="67" t="s">
        <v>113</v>
      </c>
      <c r="D47" s="62">
        <v>100000</v>
      </c>
      <c r="E47" s="64">
        <v>0</v>
      </c>
      <c r="F47" s="78">
        <f t="shared" si="0"/>
        <v>100000</v>
      </c>
    </row>
    <row r="48" spans="1:6" ht="18.75" customHeight="1">
      <c r="A48" s="33" t="s">
        <v>33</v>
      </c>
      <c r="B48" s="66">
        <v>10</v>
      </c>
      <c r="C48" s="66" t="s">
        <v>34</v>
      </c>
      <c r="D48" s="61">
        <f>D49+D50</f>
        <v>4371000</v>
      </c>
      <c r="E48" s="61">
        <f>E49+E50</f>
        <v>3329000</v>
      </c>
      <c r="F48" s="61">
        <f>F49+F50</f>
        <v>1042000</v>
      </c>
    </row>
    <row r="49" spans="1:6" ht="27.75" customHeight="1">
      <c r="A49" s="34" t="s">
        <v>114</v>
      </c>
      <c r="B49" s="67">
        <v>10</v>
      </c>
      <c r="C49" s="67" t="s">
        <v>195</v>
      </c>
      <c r="D49" s="62">
        <v>4371000</v>
      </c>
      <c r="E49" s="64">
        <v>3309000</v>
      </c>
      <c r="F49" s="78">
        <f t="shared" si="0"/>
        <v>1062000</v>
      </c>
    </row>
    <row r="50" spans="1:6" ht="12.75">
      <c r="A50" s="33" t="s">
        <v>241</v>
      </c>
      <c r="B50" s="66">
        <v>10</v>
      </c>
      <c r="C50" s="66" t="s">
        <v>242</v>
      </c>
      <c r="D50" s="61">
        <f>D51</f>
        <v>0</v>
      </c>
      <c r="E50" s="61">
        <f>E51</f>
        <v>20000</v>
      </c>
      <c r="F50" s="77">
        <f t="shared" si="0"/>
        <v>-20000</v>
      </c>
    </row>
    <row r="51" spans="1:6" ht="51">
      <c r="A51" s="34" t="s">
        <v>243</v>
      </c>
      <c r="B51" s="67">
        <v>10</v>
      </c>
      <c r="C51" s="67" t="s">
        <v>244</v>
      </c>
      <c r="D51" s="62">
        <f>D52</f>
        <v>0</v>
      </c>
      <c r="E51" s="62">
        <f>E52</f>
        <v>20000</v>
      </c>
      <c r="F51" s="78">
        <f t="shared" si="0"/>
        <v>-20000</v>
      </c>
    </row>
    <row r="52" spans="1:6" ht="51">
      <c r="A52" s="34" t="s">
        <v>245</v>
      </c>
      <c r="B52" s="67">
        <v>10</v>
      </c>
      <c r="C52" s="67" t="s">
        <v>246</v>
      </c>
      <c r="D52" s="62">
        <v>0</v>
      </c>
      <c r="E52" s="64">
        <v>20000</v>
      </c>
      <c r="F52" s="78">
        <f>D52-E52</f>
        <v>-20000</v>
      </c>
    </row>
  </sheetData>
  <sheetProtection/>
  <mergeCells count="16">
    <mergeCell ref="A2:F2"/>
    <mergeCell ref="A3:F3"/>
    <mergeCell ref="D5:F5"/>
    <mergeCell ref="D6:F6"/>
    <mergeCell ref="A11:A14"/>
    <mergeCell ref="D11:D14"/>
    <mergeCell ref="B11:B14"/>
    <mergeCell ref="C11:C14"/>
    <mergeCell ref="E11:E14"/>
    <mergeCell ref="F11:F14"/>
    <mergeCell ref="B18:B19"/>
    <mergeCell ref="C18:C19"/>
    <mergeCell ref="D18:D19"/>
    <mergeCell ref="E18:E19"/>
    <mergeCell ref="F18:F19"/>
    <mergeCell ref="A18:A19"/>
  </mergeCells>
  <printOptions/>
  <pageMargins left="0.75" right="0.75" top="0.4" bottom="0.33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80">
      <selection activeCell="H48" sqref="H48"/>
    </sheetView>
  </sheetViews>
  <sheetFormatPr defaultColWidth="9.00390625" defaultRowHeight="12.75"/>
  <cols>
    <col min="1" max="1" width="56.25390625" style="10" customWidth="1"/>
    <col min="2" max="2" width="33.625" style="20" customWidth="1"/>
    <col min="3" max="3" width="27.125" style="9" customWidth="1"/>
    <col min="4" max="4" width="27.75390625" style="9" customWidth="1"/>
    <col min="5" max="5" width="29.375" style="9" customWidth="1"/>
    <col min="6" max="6" width="13.625" style="9" customWidth="1"/>
    <col min="7" max="7" width="13.00390625" style="9" customWidth="1"/>
    <col min="8" max="8" width="13.125" style="9" customWidth="1"/>
    <col min="9" max="9" width="12.125" style="9" customWidth="1"/>
    <col min="10" max="10" width="11.375" style="9" customWidth="1"/>
    <col min="11" max="11" width="11.875" style="9" customWidth="1"/>
    <col min="12" max="12" width="11.375" style="9" customWidth="1"/>
    <col min="13" max="13" width="11.75390625" style="9" customWidth="1"/>
    <col min="14" max="14" width="11.375" style="9" customWidth="1"/>
    <col min="15" max="15" width="11.625" style="9" customWidth="1"/>
    <col min="16" max="16384" width="9.125" style="9" customWidth="1"/>
  </cols>
  <sheetData>
    <row r="1" spans="1:6" s="1" customFormat="1" ht="13.5" thickBot="1">
      <c r="A1" s="10"/>
      <c r="B1" s="20"/>
      <c r="C1" s="9"/>
      <c r="D1" s="11"/>
      <c r="E1" s="12"/>
      <c r="F1" s="13"/>
    </row>
    <row r="2" spans="1:5" s="1" customFormat="1" ht="23.25" customHeight="1">
      <c r="A2" s="89" t="s">
        <v>80</v>
      </c>
      <c r="B2" s="90" t="s">
        <v>81</v>
      </c>
      <c r="C2" s="91" t="s">
        <v>35</v>
      </c>
      <c r="D2" s="92" t="s">
        <v>225</v>
      </c>
      <c r="E2" s="93" t="s">
        <v>170</v>
      </c>
    </row>
    <row r="3" spans="1:5" s="1" customFormat="1" ht="12.75">
      <c r="A3" s="36">
        <v>1</v>
      </c>
      <c r="B3" s="27">
        <v>2</v>
      </c>
      <c r="C3" s="28">
        <v>4</v>
      </c>
      <c r="D3" s="14">
        <v>5</v>
      </c>
      <c r="E3" s="94">
        <v>6</v>
      </c>
    </row>
    <row r="4" spans="1:5" s="1" customFormat="1" ht="12" customHeight="1">
      <c r="A4" s="37" t="s">
        <v>82</v>
      </c>
      <c r="B4" s="27" t="s">
        <v>156</v>
      </c>
      <c r="C4" s="23">
        <f>C5+C13+C18+C23+C43+C36+C35</f>
        <v>13452835</v>
      </c>
      <c r="D4" s="23">
        <f>D5+D13+D18+D23+D43+D36+D35</f>
        <v>8204083.959999999</v>
      </c>
      <c r="E4" s="95">
        <f aca="true" t="shared" si="0" ref="E4:E14">C4-D4</f>
        <v>5248751.040000001</v>
      </c>
    </row>
    <row r="5" spans="1:5" s="1" customFormat="1" ht="24" customHeight="1">
      <c r="A5" s="38" t="s">
        <v>83</v>
      </c>
      <c r="B5" s="27" t="s">
        <v>155</v>
      </c>
      <c r="C5" s="23">
        <f>C6+C10</f>
        <v>1100000</v>
      </c>
      <c r="D5" s="23">
        <f>D6</f>
        <v>512811.74</v>
      </c>
      <c r="E5" s="95">
        <f t="shared" si="0"/>
        <v>587188.26</v>
      </c>
    </row>
    <row r="6" spans="1:5" s="1" customFormat="1" ht="12.75">
      <c r="A6" s="37" t="s">
        <v>36</v>
      </c>
      <c r="B6" s="21" t="s">
        <v>142</v>
      </c>
      <c r="C6" s="23">
        <f>C7</f>
        <v>1000000</v>
      </c>
      <c r="D6" s="29">
        <f>D7</f>
        <v>512811.74</v>
      </c>
      <c r="E6" s="95">
        <f t="shared" si="0"/>
        <v>487188.26</v>
      </c>
    </row>
    <row r="7" spans="1:5" s="1" customFormat="1" ht="12.75" customHeight="1">
      <c r="A7" s="39" t="s">
        <v>37</v>
      </c>
      <c r="B7" s="21" t="s">
        <v>142</v>
      </c>
      <c r="C7" s="26">
        <f>C8+C9</f>
        <v>1000000</v>
      </c>
      <c r="D7" s="26">
        <f>D8+D9</f>
        <v>512811.74</v>
      </c>
      <c r="E7" s="95">
        <f t="shared" si="0"/>
        <v>487188.26</v>
      </c>
    </row>
    <row r="8" spans="1:5" s="1" customFormat="1" ht="13.5" customHeight="1">
      <c r="A8" s="43" t="s">
        <v>38</v>
      </c>
      <c r="B8" s="31" t="s">
        <v>141</v>
      </c>
      <c r="C8" s="24">
        <v>768000</v>
      </c>
      <c r="D8" s="30">
        <v>373527.87</v>
      </c>
      <c r="E8" s="96">
        <f t="shared" si="0"/>
        <v>394472.13</v>
      </c>
    </row>
    <row r="9" spans="1:5" s="1" customFormat="1" ht="12.75">
      <c r="A9" s="43" t="s">
        <v>39</v>
      </c>
      <c r="B9" s="31" t="s">
        <v>143</v>
      </c>
      <c r="C9" s="24">
        <v>232000</v>
      </c>
      <c r="D9" s="30">
        <v>139283.87</v>
      </c>
      <c r="E9" s="96">
        <f t="shared" si="0"/>
        <v>92716.13</v>
      </c>
    </row>
    <row r="10" spans="1:5" s="1" customFormat="1" ht="23.25" customHeight="1">
      <c r="A10" s="39" t="s">
        <v>128</v>
      </c>
      <c r="B10" s="21" t="s">
        <v>227</v>
      </c>
      <c r="C10" s="26">
        <f>C11</f>
        <v>100000</v>
      </c>
      <c r="D10" s="25">
        <v>0</v>
      </c>
      <c r="E10" s="95">
        <f t="shared" si="0"/>
        <v>100000</v>
      </c>
    </row>
    <row r="11" spans="1:5" s="1" customFormat="1" ht="23.25" customHeight="1">
      <c r="A11" s="70" t="s">
        <v>129</v>
      </c>
      <c r="B11" s="71" t="s">
        <v>228</v>
      </c>
      <c r="C11" s="73">
        <f>C12</f>
        <v>100000</v>
      </c>
      <c r="D11" s="25">
        <v>0</v>
      </c>
      <c r="E11" s="106">
        <f t="shared" si="0"/>
        <v>100000</v>
      </c>
    </row>
    <row r="12" spans="1:5" s="1" customFormat="1" ht="27" customHeight="1">
      <c r="A12" s="43" t="s">
        <v>130</v>
      </c>
      <c r="B12" s="31" t="s">
        <v>229</v>
      </c>
      <c r="C12" s="24">
        <v>100000</v>
      </c>
      <c r="D12" s="30">
        <v>0</v>
      </c>
      <c r="E12" s="96">
        <f t="shared" si="0"/>
        <v>100000</v>
      </c>
    </row>
    <row r="13" spans="1:5" s="1" customFormat="1" ht="52.5" customHeight="1">
      <c r="A13" s="39" t="s">
        <v>40</v>
      </c>
      <c r="B13" s="21" t="s">
        <v>157</v>
      </c>
      <c r="C13" s="26">
        <f>C14</f>
        <v>546000</v>
      </c>
      <c r="D13" s="25">
        <f>D14</f>
        <v>65905.2</v>
      </c>
      <c r="E13" s="97">
        <f t="shared" si="0"/>
        <v>480094.8</v>
      </c>
    </row>
    <row r="14" spans="1:5" s="1" customFormat="1" ht="18" customHeight="1">
      <c r="A14" s="131" t="s">
        <v>36</v>
      </c>
      <c r="B14" s="21" t="s">
        <v>146</v>
      </c>
      <c r="C14" s="132">
        <f>C16+C17</f>
        <v>546000</v>
      </c>
      <c r="D14" s="132">
        <f>D16+D17</f>
        <v>65905.2</v>
      </c>
      <c r="E14" s="133">
        <f t="shared" si="0"/>
        <v>480094.8</v>
      </c>
    </row>
    <row r="15" spans="1:5" s="1" customFormat="1" ht="12.75" customHeight="1" hidden="1">
      <c r="A15" s="131"/>
      <c r="B15" s="21">
        <v>1037810011121</v>
      </c>
      <c r="C15" s="132"/>
      <c r="D15" s="132"/>
      <c r="E15" s="133"/>
    </row>
    <row r="16" spans="1:5" s="1" customFormat="1" ht="12.75">
      <c r="A16" s="43" t="s">
        <v>38</v>
      </c>
      <c r="B16" s="31" t="s">
        <v>144</v>
      </c>
      <c r="C16" s="24">
        <v>419000</v>
      </c>
      <c r="D16" s="24">
        <v>43980</v>
      </c>
      <c r="E16" s="98">
        <f aca="true" t="shared" si="1" ref="E16:E47">C16-D16</f>
        <v>375020</v>
      </c>
    </row>
    <row r="17" spans="1:5" s="1" customFormat="1" ht="12.75">
      <c r="A17" s="43" t="s">
        <v>39</v>
      </c>
      <c r="B17" s="31" t="s">
        <v>145</v>
      </c>
      <c r="C17" s="24">
        <v>127000</v>
      </c>
      <c r="D17" s="24">
        <v>21925.2</v>
      </c>
      <c r="E17" s="98">
        <f t="shared" si="1"/>
        <v>105074.8</v>
      </c>
    </row>
    <row r="18" spans="1:5" s="1" customFormat="1" ht="51.75" customHeight="1">
      <c r="A18" s="39" t="s">
        <v>41</v>
      </c>
      <c r="B18" s="21" t="s">
        <v>154</v>
      </c>
      <c r="C18" s="26">
        <f>C19</f>
        <v>847000</v>
      </c>
      <c r="D18" s="25">
        <f>D19</f>
        <v>515690.33</v>
      </c>
      <c r="E18" s="97">
        <f t="shared" si="1"/>
        <v>331309.67</v>
      </c>
    </row>
    <row r="19" spans="1:5" s="1" customFormat="1" ht="43.5" customHeight="1">
      <c r="A19" s="39" t="s">
        <v>78</v>
      </c>
      <c r="B19" s="21" t="s">
        <v>147</v>
      </c>
      <c r="C19" s="26">
        <f>C20</f>
        <v>847000</v>
      </c>
      <c r="D19" s="25">
        <f>D20</f>
        <v>515690.33</v>
      </c>
      <c r="E19" s="97">
        <f t="shared" si="1"/>
        <v>331309.67</v>
      </c>
    </row>
    <row r="20" spans="1:5" s="1" customFormat="1" ht="13.5" customHeight="1">
      <c r="A20" s="39" t="s">
        <v>36</v>
      </c>
      <c r="B20" s="21" t="s">
        <v>147</v>
      </c>
      <c r="C20" s="26">
        <f>C21+C22</f>
        <v>847000</v>
      </c>
      <c r="D20" s="26">
        <f>D21+D22</f>
        <v>515690.33</v>
      </c>
      <c r="E20" s="97">
        <f t="shared" si="1"/>
        <v>331309.67</v>
      </c>
    </row>
    <row r="21" spans="1:5" s="1" customFormat="1" ht="15" customHeight="1">
      <c r="A21" s="43" t="s">
        <v>38</v>
      </c>
      <c r="B21" s="31" t="s">
        <v>148</v>
      </c>
      <c r="C21" s="24">
        <v>650000</v>
      </c>
      <c r="D21" s="24">
        <v>390990</v>
      </c>
      <c r="E21" s="98">
        <f t="shared" si="1"/>
        <v>259010</v>
      </c>
    </row>
    <row r="22" spans="1:5" s="1" customFormat="1" ht="16.5" customHeight="1">
      <c r="A22" s="43" t="s">
        <v>39</v>
      </c>
      <c r="B22" s="31" t="s">
        <v>149</v>
      </c>
      <c r="C22" s="24">
        <v>197000</v>
      </c>
      <c r="D22" s="24">
        <v>124700.33</v>
      </c>
      <c r="E22" s="98">
        <f t="shared" si="1"/>
        <v>72299.67</v>
      </c>
    </row>
    <row r="23" spans="1:5" s="1" customFormat="1" ht="16.5" customHeight="1">
      <c r="A23" s="39" t="s">
        <v>42</v>
      </c>
      <c r="B23" s="21" t="s">
        <v>165</v>
      </c>
      <c r="C23" s="26">
        <f>C24+C27+C30</f>
        <v>9368000</v>
      </c>
      <c r="D23" s="25">
        <f>D27+D24+D30</f>
        <v>6620512.27</v>
      </c>
      <c r="E23" s="97">
        <f t="shared" si="1"/>
        <v>2747487.7300000004</v>
      </c>
    </row>
    <row r="24" spans="1:5" s="1" customFormat="1" ht="12.75">
      <c r="A24" s="39" t="s">
        <v>36</v>
      </c>
      <c r="B24" s="99" t="s">
        <v>165</v>
      </c>
      <c r="C24" s="100">
        <f>C25+C26</f>
        <v>7430000</v>
      </c>
      <c r="D24" s="100">
        <f>D25+D26</f>
        <v>4861348.18</v>
      </c>
      <c r="E24" s="101">
        <f t="shared" si="1"/>
        <v>2568651.8200000003</v>
      </c>
    </row>
    <row r="25" spans="1:5" s="1" customFormat="1" ht="15" customHeight="1">
      <c r="A25" s="43" t="s">
        <v>38</v>
      </c>
      <c r="B25" s="31" t="s">
        <v>166</v>
      </c>
      <c r="C25" s="24">
        <v>5707000</v>
      </c>
      <c r="D25" s="24">
        <v>3714633.84</v>
      </c>
      <c r="E25" s="98">
        <f t="shared" si="1"/>
        <v>1992366.1600000001</v>
      </c>
    </row>
    <row r="26" spans="1:5" s="1" customFormat="1" ht="16.5" customHeight="1">
      <c r="A26" s="43" t="s">
        <v>39</v>
      </c>
      <c r="B26" s="31" t="s">
        <v>167</v>
      </c>
      <c r="C26" s="24">
        <v>1723000</v>
      </c>
      <c r="D26" s="24">
        <v>1146714.34</v>
      </c>
      <c r="E26" s="98">
        <f t="shared" si="1"/>
        <v>576285.6599999999</v>
      </c>
    </row>
    <row r="27" spans="1:5" s="1" customFormat="1" ht="27.75" customHeight="1">
      <c r="A27" s="39" t="s">
        <v>128</v>
      </c>
      <c r="B27" s="21" t="s">
        <v>150</v>
      </c>
      <c r="C27" s="26">
        <f>C28</f>
        <v>1848000</v>
      </c>
      <c r="D27" s="25">
        <f>D28</f>
        <v>1739550.09</v>
      </c>
      <c r="E27" s="97">
        <f t="shared" si="1"/>
        <v>108449.90999999992</v>
      </c>
    </row>
    <row r="28" spans="1:5" s="72" customFormat="1" ht="30.75" customHeight="1">
      <c r="A28" s="70" t="s">
        <v>129</v>
      </c>
      <c r="B28" s="71" t="s">
        <v>151</v>
      </c>
      <c r="C28" s="73">
        <f>C29</f>
        <v>1848000</v>
      </c>
      <c r="D28" s="74">
        <f>D29</f>
        <v>1739550.09</v>
      </c>
      <c r="E28" s="102">
        <f t="shared" si="1"/>
        <v>108449.90999999992</v>
      </c>
    </row>
    <row r="29" spans="1:5" ht="30" customHeight="1">
      <c r="A29" s="43" t="s">
        <v>130</v>
      </c>
      <c r="B29" s="31" t="s">
        <v>152</v>
      </c>
      <c r="C29" s="24">
        <v>1848000</v>
      </c>
      <c r="D29" s="30">
        <v>1739550.09</v>
      </c>
      <c r="E29" s="98">
        <f t="shared" si="1"/>
        <v>108449.90999999992</v>
      </c>
    </row>
    <row r="30" spans="1:5" s="1" customFormat="1" ht="19.5" customHeight="1">
      <c r="A30" s="39" t="s">
        <v>131</v>
      </c>
      <c r="B30" s="21" t="s">
        <v>153</v>
      </c>
      <c r="C30" s="26">
        <f>C31</f>
        <v>90000</v>
      </c>
      <c r="D30" s="26">
        <f>D31</f>
        <v>19614</v>
      </c>
      <c r="E30" s="97">
        <f t="shared" si="1"/>
        <v>70386</v>
      </c>
    </row>
    <row r="31" spans="1:5" s="72" customFormat="1" ht="15.75" customHeight="1">
      <c r="A31" s="70" t="s">
        <v>132</v>
      </c>
      <c r="B31" s="71" t="s">
        <v>158</v>
      </c>
      <c r="C31" s="73">
        <f>C32+C33+C34</f>
        <v>90000</v>
      </c>
      <c r="D31" s="73">
        <f>D32+D33+D34</f>
        <v>19614</v>
      </c>
      <c r="E31" s="102">
        <f t="shared" si="1"/>
        <v>70386</v>
      </c>
    </row>
    <row r="32" spans="1:5" s="1" customFormat="1" ht="14.25" customHeight="1">
      <c r="A32" s="43" t="s">
        <v>43</v>
      </c>
      <c r="B32" s="31" t="s">
        <v>159</v>
      </c>
      <c r="C32" s="24">
        <v>50000</v>
      </c>
      <c r="D32" s="24">
        <v>17928</v>
      </c>
      <c r="E32" s="98">
        <f t="shared" si="1"/>
        <v>32072</v>
      </c>
    </row>
    <row r="33" spans="1:5" s="1" customFormat="1" ht="17.25" customHeight="1">
      <c r="A33" s="43" t="s">
        <v>44</v>
      </c>
      <c r="B33" s="31" t="s">
        <v>160</v>
      </c>
      <c r="C33" s="24">
        <v>30000</v>
      </c>
      <c r="D33" s="24">
        <v>686</v>
      </c>
      <c r="E33" s="98">
        <f t="shared" si="1"/>
        <v>29314</v>
      </c>
    </row>
    <row r="34" spans="1:5" s="1" customFormat="1" ht="15" customHeight="1">
      <c r="A34" s="79" t="s">
        <v>171</v>
      </c>
      <c r="B34" s="31" t="s">
        <v>172</v>
      </c>
      <c r="C34" s="24">
        <v>10000</v>
      </c>
      <c r="D34" s="24">
        <v>1000</v>
      </c>
      <c r="E34" s="98">
        <f t="shared" si="1"/>
        <v>9000</v>
      </c>
    </row>
    <row r="35" spans="1:5" s="1" customFormat="1" ht="15.75" customHeight="1">
      <c r="A35" s="43" t="s">
        <v>196</v>
      </c>
      <c r="B35" s="31" t="s">
        <v>230</v>
      </c>
      <c r="C35" s="24">
        <v>20000</v>
      </c>
      <c r="D35" s="24">
        <v>20000</v>
      </c>
      <c r="E35" s="98">
        <f>C35-D35</f>
        <v>0</v>
      </c>
    </row>
    <row r="36" spans="1:5" s="1" customFormat="1" ht="39.75" customHeight="1">
      <c r="A36" s="104" t="s">
        <v>197</v>
      </c>
      <c r="B36" s="21" t="s">
        <v>198</v>
      </c>
      <c r="C36" s="26">
        <f>C37+C40</f>
        <v>1220000</v>
      </c>
      <c r="D36" s="26">
        <f>D37+D40</f>
        <v>469164.42000000004</v>
      </c>
      <c r="E36" s="97">
        <f t="shared" si="1"/>
        <v>750835.58</v>
      </c>
    </row>
    <row r="37" spans="1:5" s="1" customFormat="1" ht="18" customHeight="1">
      <c r="A37" s="105" t="s">
        <v>36</v>
      </c>
      <c r="B37" s="71" t="s">
        <v>199</v>
      </c>
      <c r="C37" s="73">
        <f>C38+C39</f>
        <v>1170000</v>
      </c>
      <c r="D37" s="73">
        <f>D38+D39</f>
        <v>469164.42000000004</v>
      </c>
      <c r="E37" s="102">
        <f t="shared" si="1"/>
        <v>700835.58</v>
      </c>
    </row>
    <row r="38" spans="1:5" s="1" customFormat="1" ht="15.75" customHeight="1">
      <c r="A38" s="79" t="s">
        <v>38</v>
      </c>
      <c r="B38" s="31" t="s">
        <v>200</v>
      </c>
      <c r="C38" s="24">
        <v>900000</v>
      </c>
      <c r="D38" s="24">
        <v>348363.39</v>
      </c>
      <c r="E38" s="98">
        <f t="shared" si="1"/>
        <v>551636.61</v>
      </c>
    </row>
    <row r="39" spans="1:5" s="1" customFormat="1" ht="18" customHeight="1">
      <c r="A39" s="79" t="s">
        <v>39</v>
      </c>
      <c r="B39" s="31" t="s">
        <v>201</v>
      </c>
      <c r="C39" s="24">
        <v>270000</v>
      </c>
      <c r="D39" s="24">
        <v>120801.03</v>
      </c>
      <c r="E39" s="98">
        <f t="shared" si="1"/>
        <v>149198.97</v>
      </c>
    </row>
    <row r="40" spans="1:5" s="1" customFormat="1" ht="27.75" customHeight="1">
      <c r="A40" s="39" t="s">
        <v>128</v>
      </c>
      <c r="B40" s="21" t="s">
        <v>202</v>
      </c>
      <c r="C40" s="26">
        <f>C41</f>
        <v>50000</v>
      </c>
      <c r="D40" s="26">
        <f>D41</f>
        <v>0</v>
      </c>
      <c r="E40" s="97">
        <f t="shared" si="1"/>
        <v>50000</v>
      </c>
    </row>
    <row r="41" spans="1:5" s="1" customFormat="1" ht="28.5" customHeight="1">
      <c r="A41" s="70" t="s">
        <v>129</v>
      </c>
      <c r="B41" s="71" t="s">
        <v>203</v>
      </c>
      <c r="C41" s="73">
        <f>C42</f>
        <v>50000</v>
      </c>
      <c r="D41" s="73">
        <f>D42</f>
        <v>0</v>
      </c>
      <c r="E41" s="102">
        <f t="shared" si="1"/>
        <v>50000</v>
      </c>
    </row>
    <row r="42" spans="1:5" s="1" customFormat="1" ht="30.75" customHeight="1">
      <c r="A42" s="43" t="s">
        <v>130</v>
      </c>
      <c r="B42" s="31" t="s">
        <v>204</v>
      </c>
      <c r="C42" s="24">
        <v>50000</v>
      </c>
      <c r="D42" s="24">
        <v>0</v>
      </c>
      <c r="E42" s="98">
        <f t="shared" si="1"/>
        <v>50000</v>
      </c>
    </row>
    <row r="43" spans="1:5" s="1" customFormat="1" ht="16.5" customHeight="1">
      <c r="A43" s="39" t="s">
        <v>45</v>
      </c>
      <c r="B43" s="21" t="s">
        <v>161</v>
      </c>
      <c r="C43" s="26">
        <f>C44</f>
        <v>351835</v>
      </c>
      <c r="D43" s="25">
        <v>0</v>
      </c>
      <c r="E43" s="97">
        <f t="shared" si="1"/>
        <v>351835</v>
      </c>
    </row>
    <row r="44" spans="1:7" ht="16.5" customHeight="1">
      <c r="A44" s="43" t="s">
        <v>90</v>
      </c>
      <c r="B44" s="31" t="s">
        <v>162</v>
      </c>
      <c r="C44" s="24">
        <v>351835</v>
      </c>
      <c r="D44" s="30">
        <v>0</v>
      </c>
      <c r="E44" s="98">
        <f t="shared" si="1"/>
        <v>351835</v>
      </c>
      <c r="G44" s="9" t="s">
        <v>193</v>
      </c>
    </row>
    <row r="45" spans="1:5" s="1" customFormat="1" ht="16.5" customHeight="1">
      <c r="A45" s="39" t="s">
        <v>174</v>
      </c>
      <c r="B45" s="21" t="s">
        <v>173</v>
      </c>
      <c r="C45" s="26">
        <f>C46+C49+C48+C52</f>
        <v>51296965</v>
      </c>
      <c r="D45" s="26">
        <f>D46+D49+D48+D52</f>
        <v>28772319.44</v>
      </c>
      <c r="E45" s="26">
        <f>E46+E49+E48+E52</f>
        <v>22524645.56</v>
      </c>
    </row>
    <row r="46" spans="1:5" s="1" customFormat="1" ht="19.5" customHeight="1">
      <c r="A46" s="39" t="s">
        <v>133</v>
      </c>
      <c r="B46" s="21" t="s">
        <v>208</v>
      </c>
      <c r="C46" s="26">
        <f>C47</f>
        <v>666880</v>
      </c>
      <c r="D46" s="25">
        <f>D47</f>
        <v>666880</v>
      </c>
      <c r="E46" s="97">
        <f t="shared" si="1"/>
        <v>0</v>
      </c>
    </row>
    <row r="47" spans="1:5" s="72" customFormat="1" ht="40.5" customHeight="1">
      <c r="A47" s="70" t="s">
        <v>46</v>
      </c>
      <c r="B47" s="71" t="s">
        <v>223</v>
      </c>
      <c r="C47" s="73">
        <v>666880</v>
      </c>
      <c r="D47" s="73">
        <v>666880</v>
      </c>
      <c r="E47" s="102">
        <f t="shared" si="1"/>
        <v>0</v>
      </c>
    </row>
    <row r="48" spans="1:5" s="72" customFormat="1" ht="41.25" customHeight="1">
      <c r="A48" s="70" t="s">
        <v>46</v>
      </c>
      <c r="B48" s="71" t="s">
        <v>231</v>
      </c>
      <c r="C48" s="73">
        <v>25462120</v>
      </c>
      <c r="D48" s="73">
        <v>11864770.97</v>
      </c>
      <c r="E48" s="102">
        <f>C48-D48</f>
        <v>13597349.03</v>
      </c>
    </row>
    <row r="49" spans="1:5" s="1" customFormat="1" ht="25.5" customHeight="1">
      <c r="A49" s="39" t="s">
        <v>128</v>
      </c>
      <c r="B49" s="21" t="s">
        <v>207</v>
      </c>
      <c r="C49" s="26">
        <f>C50</f>
        <v>24519000</v>
      </c>
      <c r="D49" s="26">
        <f>D50</f>
        <v>15591703.47</v>
      </c>
      <c r="E49" s="97">
        <f aca="true" t="shared" si="2" ref="E49:E60">C49-D49</f>
        <v>8927296.53</v>
      </c>
    </row>
    <row r="50" spans="1:5" s="72" customFormat="1" ht="26.25" customHeight="1">
      <c r="A50" s="70" t="s">
        <v>129</v>
      </c>
      <c r="B50" s="71" t="s">
        <v>206</v>
      </c>
      <c r="C50" s="73">
        <f>C51</f>
        <v>24519000</v>
      </c>
      <c r="D50" s="73">
        <f>D51</f>
        <v>15591703.47</v>
      </c>
      <c r="E50" s="97">
        <f t="shared" si="2"/>
        <v>8927296.53</v>
      </c>
    </row>
    <row r="51" spans="1:5" s="1" customFormat="1" ht="30" customHeight="1">
      <c r="A51" s="43" t="s">
        <v>130</v>
      </c>
      <c r="B51" s="31" t="s">
        <v>205</v>
      </c>
      <c r="C51" s="24">
        <v>24519000</v>
      </c>
      <c r="D51" s="24">
        <v>15591703.47</v>
      </c>
      <c r="E51" s="97">
        <f t="shared" si="2"/>
        <v>8927296.53</v>
      </c>
    </row>
    <row r="52" spans="1:5" s="1" customFormat="1" ht="19.5" customHeight="1">
      <c r="A52" s="43" t="s">
        <v>196</v>
      </c>
      <c r="B52" s="31" t="s">
        <v>247</v>
      </c>
      <c r="C52" s="24">
        <v>648965</v>
      </c>
      <c r="D52" s="24">
        <v>648965</v>
      </c>
      <c r="E52" s="98">
        <f>C52-D52</f>
        <v>0</v>
      </c>
    </row>
    <row r="53" spans="1:5" s="1" customFormat="1" ht="15.75" customHeight="1">
      <c r="A53" s="39" t="s">
        <v>183</v>
      </c>
      <c r="B53" s="21" t="s">
        <v>185</v>
      </c>
      <c r="C53" s="26">
        <f>C56+C54</f>
        <v>50000</v>
      </c>
      <c r="D53" s="26">
        <f>D56+D54</f>
        <v>50000</v>
      </c>
      <c r="E53" s="97">
        <f t="shared" si="2"/>
        <v>0</v>
      </c>
    </row>
    <row r="54" spans="1:5" s="1" customFormat="1" ht="15.75" customHeight="1">
      <c r="A54" s="39" t="s">
        <v>255</v>
      </c>
      <c r="B54" s="21" t="s">
        <v>254</v>
      </c>
      <c r="C54" s="26">
        <f>C55</f>
        <v>20000</v>
      </c>
      <c r="D54" s="26">
        <f>D55</f>
        <v>20000</v>
      </c>
      <c r="E54" s="97">
        <f>C54-D54</f>
        <v>0</v>
      </c>
    </row>
    <row r="55" spans="1:5" s="1" customFormat="1" ht="31.5" customHeight="1">
      <c r="A55" s="43" t="s">
        <v>184</v>
      </c>
      <c r="B55" s="31" t="s">
        <v>253</v>
      </c>
      <c r="C55" s="24">
        <v>20000</v>
      </c>
      <c r="D55" s="24">
        <v>20000</v>
      </c>
      <c r="E55" s="98">
        <f>C55-D55</f>
        <v>0</v>
      </c>
    </row>
    <row r="56" spans="1:5" s="1" customFormat="1" ht="15.75" customHeight="1">
      <c r="A56" s="39" t="s">
        <v>233</v>
      </c>
      <c r="B56" s="21" t="s">
        <v>232</v>
      </c>
      <c r="C56" s="26">
        <f>C57</f>
        <v>30000</v>
      </c>
      <c r="D56" s="26">
        <f>D57</f>
        <v>30000</v>
      </c>
      <c r="E56" s="97">
        <f t="shared" si="2"/>
        <v>0</v>
      </c>
    </row>
    <row r="57" spans="1:5" s="1" customFormat="1" ht="27.75" customHeight="1">
      <c r="A57" s="43" t="s">
        <v>184</v>
      </c>
      <c r="B57" s="31" t="s">
        <v>234</v>
      </c>
      <c r="C57" s="24">
        <v>30000</v>
      </c>
      <c r="D57" s="24">
        <v>30000</v>
      </c>
      <c r="E57" s="98">
        <f t="shared" si="2"/>
        <v>0</v>
      </c>
    </row>
    <row r="58" spans="1:5" s="1" customFormat="1" ht="19.5" customHeight="1">
      <c r="A58" s="39" t="s">
        <v>179</v>
      </c>
      <c r="B58" s="21" t="s">
        <v>180</v>
      </c>
      <c r="C58" s="26">
        <f>C59+C62+C65</f>
        <v>1699000</v>
      </c>
      <c r="D58" s="26">
        <f>D59+D62+D65</f>
        <v>789519.78</v>
      </c>
      <c r="E58" s="97">
        <f t="shared" si="2"/>
        <v>909480.22</v>
      </c>
    </row>
    <row r="59" spans="1:5" s="1" customFormat="1" ht="29.25" customHeight="1">
      <c r="A59" s="39" t="s">
        <v>178</v>
      </c>
      <c r="B59" s="21" t="s">
        <v>211</v>
      </c>
      <c r="C59" s="26">
        <f>C60</f>
        <v>1381000</v>
      </c>
      <c r="D59" s="26">
        <f>D60</f>
        <v>676519.78</v>
      </c>
      <c r="E59" s="97">
        <f t="shared" si="2"/>
        <v>704480.22</v>
      </c>
    </row>
    <row r="60" spans="1:5" s="72" customFormat="1" ht="40.5" customHeight="1">
      <c r="A60" s="134" t="s">
        <v>46</v>
      </c>
      <c r="B60" s="135" t="s">
        <v>235</v>
      </c>
      <c r="C60" s="136">
        <v>1381000</v>
      </c>
      <c r="D60" s="136">
        <v>676519.78</v>
      </c>
      <c r="E60" s="137">
        <f t="shared" si="2"/>
        <v>704480.22</v>
      </c>
    </row>
    <row r="61" spans="1:5" s="1" customFormat="1" ht="12.75" customHeight="1" hidden="1">
      <c r="A61" s="134"/>
      <c r="B61" s="135"/>
      <c r="C61" s="136"/>
      <c r="D61" s="136"/>
      <c r="E61" s="137"/>
    </row>
    <row r="62" spans="1:5" s="1" customFormat="1" ht="27.75" customHeight="1">
      <c r="A62" s="39" t="s">
        <v>128</v>
      </c>
      <c r="B62" s="21" t="s">
        <v>210</v>
      </c>
      <c r="C62" s="26">
        <f>C63</f>
        <v>300000</v>
      </c>
      <c r="D62" s="26">
        <f>D63</f>
        <v>95000</v>
      </c>
      <c r="E62" s="97">
        <f aca="true" t="shared" si="3" ref="E62:E69">C62-D62</f>
        <v>205000</v>
      </c>
    </row>
    <row r="63" spans="1:5" s="72" customFormat="1" ht="28.5" customHeight="1">
      <c r="A63" s="70" t="s">
        <v>129</v>
      </c>
      <c r="B63" s="71" t="s">
        <v>209</v>
      </c>
      <c r="C63" s="73">
        <f>C64</f>
        <v>300000</v>
      </c>
      <c r="D63" s="73">
        <f>D64</f>
        <v>95000</v>
      </c>
      <c r="E63" s="97">
        <f t="shared" si="3"/>
        <v>205000</v>
      </c>
    </row>
    <row r="64" spans="1:5" ht="27" customHeight="1">
      <c r="A64" s="43" t="s">
        <v>130</v>
      </c>
      <c r="B64" s="31" t="s">
        <v>238</v>
      </c>
      <c r="C64" s="24">
        <v>300000</v>
      </c>
      <c r="D64" s="24">
        <v>95000</v>
      </c>
      <c r="E64" s="97">
        <f t="shared" si="3"/>
        <v>205000</v>
      </c>
    </row>
    <row r="65" spans="1:5" ht="20.25" customHeight="1">
      <c r="A65" s="43" t="s">
        <v>239</v>
      </c>
      <c r="B65" s="31" t="s">
        <v>240</v>
      </c>
      <c r="C65" s="24">
        <v>18000</v>
      </c>
      <c r="D65" s="24">
        <v>18000</v>
      </c>
      <c r="E65" s="98">
        <f t="shared" si="3"/>
        <v>0</v>
      </c>
    </row>
    <row r="66" spans="1:5" ht="17.25" customHeight="1">
      <c r="A66" s="39" t="s">
        <v>186</v>
      </c>
      <c r="B66" s="21" t="s">
        <v>188</v>
      </c>
      <c r="C66" s="26">
        <v>10000</v>
      </c>
      <c r="D66" s="26">
        <v>10000</v>
      </c>
      <c r="E66" s="97">
        <f t="shared" si="3"/>
        <v>0</v>
      </c>
    </row>
    <row r="67" spans="1:5" ht="25.5" customHeight="1">
      <c r="A67" s="39" t="s">
        <v>187</v>
      </c>
      <c r="B67" s="21" t="s">
        <v>189</v>
      </c>
      <c r="C67" s="26">
        <v>10000</v>
      </c>
      <c r="D67" s="26">
        <v>10000</v>
      </c>
      <c r="E67" s="97">
        <f t="shared" si="3"/>
        <v>0</v>
      </c>
    </row>
    <row r="68" spans="1:5" ht="20.25" customHeight="1">
      <c r="A68" s="43" t="s">
        <v>191</v>
      </c>
      <c r="B68" s="31" t="s">
        <v>190</v>
      </c>
      <c r="C68" s="24">
        <v>10000</v>
      </c>
      <c r="D68" s="24">
        <v>10000</v>
      </c>
      <c r="E68" s="98">
        <f t="shared" si="3"/>
        <v>0</v>
      </c>
    </row>
    <row r="69" spans="1:5" ht="17.25" customHeight="1">
      <c r="A69" s="39" t="s">
        <v>177</v>
      </c>
      <c r="B69" s="21" t="s">
        <v>181</v>
      </c>
      <c r="C69" s="26">
        <f>C70+C73+C76+C78</f>
        <v>1684000</v>
      </c>
      <c r="D69" s="26">
        <f>D70+D73+D76+D78</f>
        <v>1380805.28</v>
      </c>
      <c r="E69" s="97">
        <f t="shared" si="3"/>
        <v>303194.72</v>
      </c>
    </row>
    <row r="70" spans="1:5" s="1" customFormat="1" ht="25.5" customHeight="1">
      <c r="A70" s="39" t="s">
        <v>134</v>
      </c>
      <c r="B70" s="21" t="s">
        <v>212</v>
      </c>
      <c r="C70" s="26">
        <f>C71</f>
        <v>690000</v>
      </c>
      <c r="D70" s="26">
        <f>D71</f>
        <v>451805.28</v>
      </c>
      <c r="E70" s="97">
        <f aca="true" t="shared" si="4" ref="E70:E90">C70-D70</f>
        <v>238194.71999999997</v>
      </c>
    </row>
    <row r="71" spans="1:5" s="72" customFormat="1" ht="27.75" customHeight="1">
      <c r="A71" s="70" t="s">
        <v>135</v>
      </c>
      <c r="B71" s="71" t="s">
        <v>213</v>
      </c>
      <c r="C71" s="73">
        <f>C72</f>
        <v>690000</v>
      </c>
      <c r="D71" s="73">
        <f>D72</f>
        <v>451805.28</v>
      </c>
      <c r="E71" s="102">
        <f t="shared" si="4"/>
        <v>238194.71999999997</v>
      </c>
    </row>
    <row r="72" spans="1:5" s="1" customFormat="1" ht="18" customHeight="1">
      <c r="A72" s="43" t="s">
        <v>47</v>
      </c>
      <c r="B72" s="31" t="s">
        <v>214</v>
      </c>
      <c r="C72" s="24">
        <v>690000</v>
      </c>
      <c r="D72" s="24">
        <v>451805.28</v>
      </c>
      <c r="E72" s="98">
        <f t="shared" si="4"/>
        <v>238194.71999999997</v>
      </c>
    </row>
    <row r="73" spans="1:5" s="1" customFormat="1" ht="25.5" customHeight="1">
      <c r="A73" s="39" t="s">
        <v>136</v>
      </c>
      <c r="B73" s="21" t="s">
        <v>215</v>
      </c>
      <c r="C73" s="26">
        <f>C75+C74</f>
        <v>230000</v>
      </c>
      <c r="D73" s="26">
        <f>D75+D74</f>
        <v>165000</v>
      </c>
      <c r="E73" s="97">
        <f t="shared" si="4"/>
        <v>65000</v>
      </c>
    </row>
    <row r="74" spans="1:5" s="1" customFormat="1" ht="18" customHeight="1">
      <c r="A74" s="43" t="s">
        <v>192</v>
      </c>
      <c r="B74" s="31" t="s">
        <v>216</v>
      </c>
      <c r="C74" s="24">
        <v>30000</v>
      </c>
      <c r="D74" s="24">
        <v>15000</v>
      </c>
      <c r="E74" s="98">
        <f t="shared" si="4"/>
        <v>15000</v>
      </c>
    </row>
    <row r="75" spans="1:5" s="1" customFormat="1" ht="19.5" customHeight="1">
      <c r="A75" s="43" t="s">
        <v>137</v>
      </c>
      <c r="B75" s="31" t="s">
        <v>217</v>
      </c>
      <c r="C75" s="24">
        <v>200000</v>
      </c>
      <c r="D75" s="24">
        <v>150000</v>
      </c>
      <c r="E75" s="98">
        <f t="shared" si="4"/>
        <v>50000</v>
      </c>
    </row>
    <row r="76" spans="1:5" s="1" customFormat="1" ht="19.5" customHeight="1">
      <c r="A76" s="39" t="s">
        <v>136</v>
      </c>
      <c r="B76" s="21" t="s">
        <v>163</v>
      </c>
      <c r="C76" s="26">
        <f>C77</f>
        <v>691000</v>
      </c>
      <c r="D76" s="26">
        <f>D77</f>
        <v>691000</v>
      </c>
      <c r="E76" s="97">
        <f t="shared" si="4"/>
        <v>0</v>
      </c>
    </row>
    <row r="77" spans="1:5" s="1" customFormat="1" ht="25.5">
      <c r="A77" s="43" t="s">
        <v>138</v>
      </c>
      <c r="B77" s="31" t="s">
        <v>164</v>
      </c>
      <c r="C77" s="24">
        <v>691000</v>
      </c>
      <c r="D77" s="24">
        <v>691000</v>
      </c>
      <c r="E77" s="98">
        <f t="shared" si="4"/>
        <v>0</v>
      </c>
    </row>
    <row r="78" spans="1:5" s="1" customFormat="1" ht="18" customHeight="1">
      <c r="A78" s="43" t="s">
        <v>196</v>
      </c>
      <c r="B78" s="31" t="s">
        <v>182</v>
      </c>
      <c r="C78" s="24">
        <v>73000</v>
      </c>
      <c r="D78" s="24">
        <v>73000</v>
      </c>
      <c r="E78" s="98">
        <f t="shared" si="4"/>
        <v>0</v>
      </c>
    </row>
    <row r="79" spans="1:5" s="1" customFormat="1" ht="18" customHeight="1">
      <c r="A79" s="39" t="s">
        <v>175</v>
      </c>
      <c r="B79" s="21" t="s">
        <v>176</v>
      </c>
      <c r="C79" s="26">
        <f>C80+C86+C85</f>
        <v>1318200</v>
      </c>
      <c r="D79" s="26">
        <f>D80+D86+D85</f>
        <v>711258.07</v>
      </c>
      <c r="E79" s="97">
        <f t="shared" si="4"/>
        <v>606941.93</v>
      </c>
    </row>
    <row r="80" spans="1:5" s="1" customFormat="1" ht="27.75" customHeight="1">
      <c r="A80" s="39" t="s">
        <v>139</v>
      </c>
      <c r="B80" s="21" t="s">
        <v>218</v>
      </c>
      <c r="C80" s="26">
        <f>C81</f>
        <v>522200</v>
      </c>
      <c r="D80" s="26">
        <f>D81</f>
        <v>142200</v>
      </c>
      <c r="E80" s="97">
        <f t="shared" si="4"/>
        <v>380000</v>
      </c>
    </row>
    <row r="81" spans="1:5" s="1" customFormat="1" ht="29.25" customHeight="1">
      <c r="A81" s="39" t="s">
        <v>128</v>
      </c>
      <c r="B81" s="21" t="s">
        <v>219</v>
      </c>
      <c r="C81" s="26">
        <f>C82</f>
        <v>522200</v>
      </c>
      <c r="D81" s="26">
        <f>D82</f>
        <v>142200</v>
      </c>
      <c r="E81" s="97">
        <f t="shared" si="4"/>
        <v>380000</v>
      </c>
    </row>
    <row r="82" spans="1:5" s="72" customFormat="1" ht="30" customHeight="1">
      <c r="A82" s="70" t="s">
        <v>129</v>
      </c>
      <c r="B82" s="71" t="s">
        <v>220</v>
      </c>
      <c r="C82" s="73">
        <f>C83+C84</f>
        <v>522200</v>
      </c>
      <c r="D82" s="74">
        <f>D83+D84</f>
        <v>142200</v>
      </c>
      <c r="E82" s="102">
        <f t="shared" si="4"/>
        <v>380000</v>
      </c>
    </row>
    <row r="83" spans="1:5" s="1" customFormat="1" ht="30" customHeight="1">
      <c r="A83" s="43" t="s">
        <v>130</v>
      </c>
      <c r="B83" s="31" t="s">
        <v>221</v>
      </c>
      <c r="C83" s="24">
        <v>400000</v>
      </c>
      <c r="D83" s="30">
        <v>20000</v>
      </c>
      <c r="E83" s="98">
        <f t="shared" si="4"/>
        <v>380000</v>
      </c>
    </row>
    <row r="84" spans="1:5" s="1" customFormat="1" ht="30" customHeight="1">
      <c r="A84" s="43" t="s">
        <v>168</v>
      </c>
      <c r="B84" s="31" t="s">
        <v>169</v>
      </c>
      <c r="C84" s="24">
        <v>122200</v>
      </c>
      <c r="D84" s="30">
        <v>122200</v>
      </c>
      <c r="E84" s="98">
        <f t="shared" si="4"/>
        <v>0</v>
      </c>
    </row>
    <row r="85" spans="1:5" s="1" customFormat="1" ht="30" customHeight="1" hidden="1">
      <c r="A85" s="43" t="s">
        <v>168</v>
      </c>
      <c r="B85" s="31" t="s">
        <v>169</v>
      </c>
      <c r="C85" s="24">
        <v>0</v>
      </c>
      <c r="D85" s="30">
        <v>0</v>
      </c>
      <c r="E85" s="98">
        <f t="shared" si="4"/>
        <v>0</v>
      </c>
    </row>
    <row r="86" spans="1:5" s="72" customFormat="1" ht="36.75" customHeight="1">
      <c r="A86" s="70" t="s">
        <v>48</v>
      </c>
      <c r="B86" s="71" t="s">
        <v>236</v>
      </c>
      <c r="C86" s="73">
        <v>796000</v>
      </c>
      <c r="D86" s="74">
        <v>569058.07</v>
      </c>
      <c r="E86" s="102">
        <f t="shared" si="4"/>
        <v>226941.93000000005</v>
      </c>
    </row>
    <row r="87" spans="1:5" s="72" customFormat="1" ht="18.75" customHeight="1">
      <c r="A87" s="39" t="s">
        <v>248</v>
      </c>
      <c r="B87" s="21" t="s">
        <v>249</v>
      </c>
      <c r="C87" s="26">
        <f>C89+C88</f>
        <v>1515000</v>
      </c>
      <c r="D87" s="26">
        <f>D89+D88</f>
        <v>1402540.24</v>
      </c>
      <c r="E87" s="26">
        <f>E89+E88</f>
        <v>112459.76000000001</v>
      </c>
    </row>
    <row r="88" spans="1:5" s="72" customFormat="1" ht="24" customHeight="1">
      <c r="A88" s="43" t="s">
        <v>250</v>
      </c>
      <c r="B88" s="31" t="s">
        <v>251</v>
      </c>
      <c r="C88" s="24">
        <v>15000</v>
      </c>
      <c r="D88" s="30">
        <v>15000</v>
      </c>
      <c r="E88" s="98">
        <f>C88-D88</f>
        <v>0</v>
      </c>
    </row>
    <row r="89" spans="1:5" s="1" customFormat="1" ht="30" customHeight="1">
      <c r="A89" s="39" t="s">
        <v>140</v>
      </c>
      <c r="B89" s="21" t="s">
        <v>222</v>
      </c>
      <c r="C89" s="26">
        <f>C90</f>
        <v>1500000</v>
      </c>
      <c r="D89" s="25">
        <f>D90</f>
        <v>1387540.24</v>
      </c>
      <c r="E89" s="97">
        <f t="shared" si="4"/>
        <v>112459.76000000001</v>
      </c>
    </row>
    <row r="90" spans="1:5" s="1" customFormat="1" ht="41.25" customHeight="1">
      <c r="A90" s="70" t="s">
        <v>49</v>
      </c>
      <c r="B90" s="71" t="s">
        <v>237</v>
      </c>
      <c r="C90" s="73">
        <v>1500000</v>
      </c>
      <c r="D90" s="74">
        <v>1387540.24</v>
      </c>
      <c r="E90" s="102">
        <f t="shared" si="4"/>
        <v>112459.76000000001</v>
      </c>
    </row>
    <row r="91" spans="1:5" s="1" customFormat="1" ht="23.25" customHeight="1" thickBot="1">
      <c r="A91" s="40" t="s">
        <v>50</v>
      </c>
      <c r="B91" s="41"/>
      <c r="C91" s="42">
        <f>C87+C79+C69+C58+C45+C4+C53+C66</f>
        <v>71026000</v>
      </c>
      <c r="D91" s="42">
        <f>D87+D79+D69+D58+D45+D4+D53+D66</f>
        <v>41320526.77</v>
      </c>
      <c r="E91" s="103">
        <f>C91-D91</f>
        <v>29705473.229999997</v>
      </c>
    </row>
  </sheetData>
  <sheetProtection/>
  <mergeCells count="9">
    <mergeCell ref="A14:A15"/>
    <mergeCell ref="C14:C15"/>
    <mergeCell ref="D14:D15"/>
    <mergeCell ref="E14:E15"/>
    <mergeCell ref="A60:A61"/>
    <mergeCell ref="B60:B61"/>
    <mergeCell ref="C60:C61"/>
    <mergeCell ref="D60:D61"/>
    <mergeCell ref="E60:E61"/>
  </mergeCells>
  <printOptions/>
  <pageMargins left="0.75" right="0.75" top="0.35" bottom="0.36" header="0.5" footer="0.5"/>
  <pageSetup horizontalDpi="600" verticalDpi="600" orientation="landscape" paperSize="9" scale="63" r:id="rId1"/>
  <rowBreaks count="2" manualBreakCount="2">
    <brk id="35" max="255" man="1"/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45.875" style="19" customWidth="1"/>
    <col min="2" max="2" width="8.875" style="19" customWidth="1"/>
    <col min="3" max="3" width="32.00390625" style="19" customWidth="1"/>
    <col min="4" max="4" width="20.75390625" style="19" customWidth="1"/>
    <col min="5" max="5" width="22.00390625" style="19" customWidth="1"/>
    <col min="6" max="16384" width="9.125" style="19" customWidth="1"/>
  </cols>
  <sheetData>
    <row r="1" spans="1:5" s="15" customFormat="1" ht="15">
      <c r="A1" s="142" t="s">
        <v>86</v>
      </c>
      <c r="B1" s="143"/>
      <c r="C1" s="143"/>
      <c r="D1" s="143"/>
      <c r="E1" s="143"/>
    </row>
    <row r="2" spans="2:4" s="15" customFormat="1" ht="15.75" thickBot="1">
      <c r="B2" s="6"/>
      <c r="C2" s="6"/>
      <c r="D2" s="16"/>
    </row>
    <row r="3" spans="1:5" s="15" customFormat="1" ht="15">
      <c r="A3" s="150" t="s">
        <v>3</v>
      </c>
      <c r="B3" s="144" t="s">
        <v>51</v>
      </c>
      <c r="C3" s="144" t="s">
        <v>87</v>
      </c>
      <c r="D3" s="147" t="s">
        <v>88</v>
      </c>
      <c r="E3" s="155" t="s">
        <v>52</v>
      </c>
    </row>
    <row r="4" spans="1:5" s="15" customFormat="1" ht="15">
      <c r="A4" s="151"/>
      <c r="B4" s="153"/>
      <c r="C4" s="145"/>
      <c r="D4" s="148"/>
      <c r="E4" s="156"/>
    </row>
    <row r="5" spans="1:5" s="15" customFormat="1" ht="61.5" customHeight="1" thickBot="1">
      <c r="A5" s="152"/>
      <c r="B5" s="154"/>
      <c r="C5" s="146"/>
      <c r="D5" s="149"/>
      <c r="E5" s="157"/>
    </row>
    <row r="6" spans="1:5" s="15" customFormat="1" ht="30.75" thickBot="1">
      <c r="A6" s="80" t="s">
        <v>53</v>
      </c>
      <c r="B6" s="57" t="s">
        <v>54</v>
      </c>
      <c r="C6" s="57" t="s">
        <v>55</v>
      </c>
      <c r="D6" s="18"/>
      <c r="E6" s="81"/>
    </row>
    <row r="7" spans="1:11" s="15" customFormat="1" ht="15.75" thickBot="1">
      <c r="A7" s="80" t="s">
        <v>77</v>
      </c>
      <c r="B7" s="57"/>
      <c r="C7" s="17"/>
      <c r="D7" s="18"/>
      <c r="E7" s="82"/>
      <c r="K7" s="69"/>
    </row>
    <row r="8" spans="1:5" s="15" customFormat="1" ht="30.75" thickBot="1">
      <c r="A8" s="80" t="s">
        <v>56</v>
      </c>
      <c r="B8" s="57" t="s">
        <v>57</v>
      </c>
      <c r="C8" s="17"/>
      <c r="D8" s="18"/>
      <c r="E8" s="82"/>
    </row>
    <row r="9" spans="1:5" s="15" customFormat="1" ht="15.75" thickBot="1">
      <c r="A9" s="80" t="s">
        <v>58</v>
      </c>
      <c r="B9" s="17"/>
      <c r="C9" s="17"/>
      <c r="D9" s="18"/>
      <c r="E9" s="82"/>
    </row>
    <row r="10" spans="1:5" s="15" customFormat="1" ht="15.75" thickBot="1">
      <c r="A10" s="80" t="s">
        <v>59</v>
      </c>
      <c r="B10" s="17" t="s">
        <v>60</v>
      </c>
      <c r="C10" s="17" t="s">
        <v>61</v>
      </c>
      <c r="D10" s="88">
        <v>0</v>
      </c>
      <c r="E10" s="83">
        <f>E12-E11</f>
        <v>-20154928.32</v>
      </c>
    </row>
    <row r="11" spans="1:5" s="15" customFormat="1" ht="15.75" thickBot="1">
      <c r="A11" s="80" t="s">
        <v>62</v>
      </c>
      <c r="B11" s="17" t="s">
        <v>63</v>
      </c>
      <c r="C11" s="17" t="s">
        <v>64</v>
      </c>
      <c r="D11" s="22">
        <v>71026000</v>
      </c>
      <c r="E11" s="32">
        <v>61475455.09</v>
      </c>
    </row>
    <row r="12" spans="1:5" s="15" customFormat="1" ht="15.75" thickBot="1">
      <c r="A12" s="84" t="s">
        <v>65</v>
      </c>
      <c r="B12" s="85" t="s">
        <v>66</v>
      </c>
      <c r="C12" s="85" t="s">
        <v>67</v>
      </c>
      <c r="D12" s="86">
        <v>71026000</v>
      </c>
      <c r="E12" s="87">
        <v>41320526.77</v>
      </c>
    </row>
    <row r="13" spans="1:4" s="15" customFormat="1" ht="15" customHeight="1">
      <c r="A13" s="6" t="s">
        <v>68</v>
      </c>
      <c r="B13" s="6"/>
      <c r="C13" s="6"/>
      <c r="D13" s="16"/>
    </row>
    <row r="14" spans="1:4" s="15" customFormat="1" ht="15" hidden="1">
      <c r="A14" s="6" t="s">
        <v>69</v>
      </c>
      <c r="B14" s="6"/>
      <c r="C14" s="6"/>
      <c r="D14" s="16"/>
    </row>
    <row r="15" spans="1:5" s="15" customFormat="1" ht="15">
      <c r="A15" s="138" t="s">
        <v>256</v>
      </c>
      <c r="B15" s="139"/>
      <c r="C15" s="139"/>
      <c r="D15" s="139"/>
      <c r="E15" s="139"/>
    </row>
    <row r="16" spans="1:5" s="15" customFormat="1" ht="15">
      <c r="A16" s="69" t="s">
        <v>70</v>
      </c>
      <c r="B16" s="69"/>
      <c r="C16" s="69"/>
      <c r="D16" s="140"/>
      <c r="E16" s="141"/>
    </row>
    <row r="17" spans="1:4" s="15" customFormat="1" ht="15">
      <c r="A17" s="15" t="s">
        <v>194</v>
      </c>
      <c r="B17" s="6"/>
      <c r="C17" s="6"/>
      <c r="D17" s="16"/>
    </row>
    <row r="18" spans="1:4" s="15" customFormat="1" ht="15">
      <c r="A18" s="15" t="s">
        <v>71</v>
      </c>
      <c r="B18" s="138" t="s">
        <v>224</v>
      </c>
      <c r="C18" s="139"/>
      <c r="D18" s="139"/>
    </row>
    <row r="19" spans="2:4" s="15" customFormat="1" ht="15">
      <c r="B19" s="6"/>
      <c r="C19" s="6"/>
      <c r="D19" s="16"/>
    </row>
    <row r="20" spans="2:4" s="15" customFormat="1" ht="1.5" customHeight="1">
      <c r="B20" s="6"/>
      <c r="C20" s="6"/>
      <c r="D20" s="16"/>
    </row>
    <row r="21" spans="1:4" s="15" customFormat="1" ht="15">
      <c r="A21" s="15" t="s">
        <v>125</v>
      </c>
      <c r="B21" s="6"/>
      <c r="C21" s="6"/>
      <c r="D21" s="16"/>
    </row>
    <row r="22" spans="1:4" s="15" customFormat="1" ht="15">
      <c r="A22" s="15" t="s">
        <v>72</v>
      </c>
      <c r="B22" s="138" t="s">
        <v>126</v>
      </c>
      <c r="C22" s="139"/>
      <c r="D22" s="139"/>
    </row>
    <row r="23" spans="1:4" s="15" customFormat="1" ht="15">
      <c r="A23" s="15" t="s">
        <v>73</v>
      </c>
      <c r="B23" s="6"/>
      <c r="C23" s="6"/>
      <c r="D23" s="16"/>
    </row>
    <row r="24" spans="1:4" s="15" customFormat="1" ht="1.5" customHeight="1">
      <c r="A24" s="15" t="s">
        <v>74</v>
      </c>
      <c r="B24" s="6"/>
      <c r="C24" s="6"/>
      <c r="D24" s="16"/>
    </row>
    <row r="25" spans="2:4" s="15" customFormat="1" ht="15">
      <c r="B25" s="6"/>
      <c r="C25" s="6"/>
      <c r="D25" s="16"/>
    </row>
    <row r="26" spans="2:4" s="15" customFormat="1" ht="15">
      <c r="B26" s="138"/>
      <c r="C26" s="139"/>
      <c r="D26" s="139"/>
    </row>
    <row r="27" spans="2:4" s="15" customFormat="1" ht="15">
      <c r="B27" s="6"/>
      <c r="C27" s="6"/>
      <c r="D27" s="16"/>
    </row>
    <row r="28" spans="1:4" s="15" customFormat="1" ht="15">
      <c r="A28" s="6"/>
      <c r="B28" s="6"/>
      <c r="C28" s="6"/>
      <c r="D28" s="16"/>
    </row>
  </sheetData>
  <sheetProtection/>
  <mergeCells count="11">
    <mergeCell ref="E3:E5"/>
    <mergeCell ref="B18:D18"/>
    <mergeCell ref="B22:D22"/>
    <mergeCell ref="B26:D26"/>
    <mergeCell ref="D16:E16"/>
    <mergeCell ref="A1:E1"/>
    <mergeCell ref="C3:C5"/>
    <mergeCell ref="D3:D5"/>
    <mergeCell ref="A15:E15"/>
    <mergeCell ref="A3:A5"/>
    <mergeCell ref="B3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1" customWidth="1"/>
    <col min="2" max="4" width="9.125" style="2" customWidth="1"/>
    <col min="5" max="5" width="9.125" style="3" customWidth="1"/>
    <col min="6" max="7" width="9.125" style="4" customWidth="1"/>
    <col min="8" max="16384" width="9.125" style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6">
      <selection activeCell="T38" sqref="T38"/>
    </sheetView>
  </sheetViews>
  <sheetFormatPr defaultColWidth="9.00390625" defaultRowHeight="12.75"/>
  <cols>
    <col min="1" max="1" width="9.125" style="10" customWidth="1"/>
    <col min="2" max="2" width="9.125" style="20" customWidth="1"/>
    <col min="3" max="16384" width="9.125" style="9" customWidth="1"/>
  </cols>
  <sheetData/>
  <sheetProtection/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2019-10-22T12:49:56Z</cp:lastPrinted>
  <dcterms:created xsi:type="dcterms:W3CDTF">2014-02-11T10:55:36Z</dcterms:created>
  <dcterms:modified xsi:type="dcterms:W3CDTF">2019-11-12T11:46:10Z</dcterms:modified>
  <cp:category/>
  <cp:version/>
  <cp:contentType/>
  <cp:contentStatus/>
</cp:coreProperties>
</file>