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760" windowHeight="72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<sst xmlns="http://schemas.openxmlformats.org/spreadsheetml/2006/main" count="348" uniqueCount="296">
  <si>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</si>
  <si>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</si>
  <si>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</si>
  <si>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</si>
  <si>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</si>
  <si>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</si>
  <si>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</si>
  <si>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</si>
  <si>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</si>
  <si>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</si>
  <si>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</si>
  <si>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</si>
  <si>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</si>
  <si>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</si>
  <si>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</si>
  <si>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</si>
  <si>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</si>
  <si>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</si>
  <si>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</si>
  <si>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</si>
  <si>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</si>
  <si>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</si>
  <si>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</si>
  <si>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</si>
  <si>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</si>
  <si>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</si>
  <si>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</si>
  <si>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</si>
  <si>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</si>
  <si>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</si>
  <si>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</si>
  <si>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</si>
  <si>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</si>
  <si>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</si>
  <si>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</si>
  <si>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</si>
  <si>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</si>
  <si>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</si>
  <si>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</si>
  <si>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</si>
  <si>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</si>
  <si>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</si>
  <si>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</si>
  <si>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</si>
  <si>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</si>
  <si>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</si>
  <si>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</si>
  <si>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</si>
  <si>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</si>
  <si>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</si>
  <si>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</si>
  <si>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</si>
  <si>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</si>
  <si>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</si>
  <si>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</si>
  <si>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</si>
  <si>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</si>
  <si>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</si>
  <si>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</si>
  <si>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</si>
  <si>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</si>
  <si>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</si>
  <si>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</si>
  <si>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</si>
  <si>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</si>
  <si>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</si>
  <si>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</si>
  <si>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</si>
  <si>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</si>
  <si>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</si>
  <si>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</si>
  <si>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</si>
  <si>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</si>
  <si>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</si>
  <si>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</si>
  <si>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</si>
  <si>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</si>
  <si>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</si>
  <si>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</si>
  <si>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</si>
  <si>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</si>
  <si>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</si>
  <si>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</si>
  <si>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</si>
  <si>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</si>
  <si>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</si>
  <si>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</si>
  <si>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</si>
  <si>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</si>
  <si>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</si>
  <si>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</si>
  <si>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</si>
  <si>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</si>
  <si>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</si>
  <si>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</si>
  <si>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</si>
  <si>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</si>
  <si>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</si>
  <si>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</si>
  <si>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</si>
  <si>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</si>
  <si>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</si>
  <si>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</si>
  <si>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</si>
  <si>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</si>
  <si>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</si>
  <si>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</si>
  <si>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</si>
  <si>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</si>
  <si>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</si>
  <si>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</si>
  <si>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</si>
  <si>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</si>
  <si>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</si>
  <si>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</si>
  <si>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</si>
  <si>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</si>
  <si>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</si>
  <si>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</si>
  <si>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</si>
  <si>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</si>
  <si>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</si>
  <si>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</si>
  <si>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</si>
  <si>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</si>
  <si>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</si>
  <si>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</si>
  <si>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</si>
  <si>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</si>
  <si>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</si>
  <si>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</si>
  <si>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</si>
  <si>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</si>
  <si>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</si>
  <si>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</si>
  <si>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</si>
  <si>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</si>
  <si>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</si>
  <si>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</si>
  <si>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</si>
  <si>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</si>
  <si>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</si>
  <si>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</si>
  <si>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</si>
  <si>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</si>
  <si>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</si>
  <si>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</si>
  <si>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</si>
  <si>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</si>
  <si>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</si>
  <si>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</si>
  <si>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</si>
  <si>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</si>
  <si>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</si>
  <si>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1003 99 5 0000000 300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</si>
  <si>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</si>
  <si>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</si>
  <si>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</si>
  <si>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</si>
  <si>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</si>
  <si>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</si>
  <si>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</si>
  <si>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</si>
  <si>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</si>
  <si>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</si>
  <si>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</si>
  <si>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</si>
  <si>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</si>
  <si>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</si>
  <si>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</si>
  <si>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</si>
  <si>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ОБРАЗОВАНИЕ</t>
  </si>
  <si>
    <t>ОБЩЕЕ ОБРАЗОВАНИЕ</t>
  </si>
  <si>
    <t>Иные выплаты  (резервный фонд главы (фин.помощь образованию))</t>
  </si>
  <si>
    <t xml:space="preserve"> 0702 00 0 0000000 000</t>
  </si>
  <si>
    <t xml:space="preserve"> 0700 00 0 0000000 000</t>
  </si>
  <si>
    <t>0702 99 5 0000000 244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</si>
  <si>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</si>
  <si>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</si>
  <si>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</si>
  <si>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</si>
  <si>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</si>
  <si>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</si>
  <si>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</si>
  <si>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</si>
  <si>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</si>
  <si>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</si>
  <si>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</si>
  <si>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</si>
  <si>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</si>
  <si>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</si>
  <si>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</si>
  <si>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</si>
  <si>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</si>
  <si>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</si>
  <si>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</si>
  <si>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</si>
  <si>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</si>
  <si>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</si>
  <si>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</si>
  <si>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</si>
  <si>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</si>
  <si>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</si>
  <si>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</si>
  <si>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</si>
  <si>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</si>
  <si>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</si>
  <si>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</si>
  <si>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</si>
  <si>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</si>
  <si>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</si>
  <si>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 000 2 02 16001 13 0000 150</t>
  </si>
  <si>
    <t>НАЦИОНАЛЬНАЯ ЭКОНОМИКА</t>
  </si>
  <si>
    <t>0400 00 0 0000000 000</t>
  </si>
  <si>
    <t>ДРУГИЕ ВОПРОСЫ В ОБЛАСТИ НАЦИОНАЛЬНОЙ ЭКОНОМИКИ</t>
  </si>
  <si>
    <t>0412 00 0 0000000 000</t>
  </si>
  <si>
    <t>0412 99 9 0044060 240</t>
  </si>
  <si>
    <t>0412 99 9 0044060 244</t>
  </si>
  <si>
    <t xml:space="preserve"> 0503 99 3 0044440 811</t>
  </si>
  <si>
    <t xml:space="preserve"> 0801 99 9 0044440 811</t>
  </si>
  <si>
    <t xml:space="preserve"> 0804 99 9 0044330 244</t>
  </si>
  <si>
    <t xml:space="preserve"> 1101 99 8 0044440 811</t>
  </si>
  <si>
    <t xml:space="preserve"> 1202 99 6 0044350 811</t>
  </si>
  <si>
    <t>000 01 05 02 01 13 0000 510</t>
  </si>
  <si>
    <t>000 01 05 02 01 13 0000 610</t>
  </si>
  <si>
    <t>000 1 16 10123 01 0131 140</t>
  </si>
  <si>
    <t>Исполнено за 2021 г.</t>
  </si>
  <si>
    <t xml:space="preserve"> 0503 99 3 0044450 247</t>
  </si>
  <si>
    <t>1003 99 5 0099500 360</t>
  </si>
  <si>
    <t>0111 99 5 0099500  870</t>
  </si>
  <si>
    <t>0111 99 5 0099500  800</t>
  </si>
  <si>
    <t>ДОШКОЛЬНОЕ ОБРАЗОВАНИЕ</t>
  </si>
  <si>
    <t xml:space="preserve"> 0701 00 0 0000000 000</t>
  </si>
  <si>
    <t>0701 99 5 0099500 244</t>
  </si>
  <si>
    <t>Закупка энергетических ресурсов</t>
  </si>
  <si>
    <t xml:space="preserve">Непрограммные расходы органов исполнительной власти </t>
  </si>
  <si>
    <t xml:space="preserve">Расходы на содержание МБУ, МУП </t>
  </si>
  <si>
    <t>БЛАГОУСТРОЙСТВО</t>
  </si>
  <si>
    <t xml:space="preserve"> 0500 00 0 0000000 000</t>
  </si>
  <si>
    <t>0503 99 3 0044440 000</t>
  </si>
  <si>
    <t>0503 990 0000000 000</t>
  </si>
  <si>
    <t>ПРЕДОСТАВЛЕНИЕ СУБСИДИЙ БЮДЖЕТНЫМ АВТОНОМНЫМ УЧРЕЖДЕНИЯМ И ИНЫМ НЕКОММЕРЧЕСКИМ ОРГАНИЗАЦИЯМ</t>
  </si>
  <si>
    <t xml:space="preserve"> 0503 99 3 0044440 600</t>
  </si>
  <si>
    <t>Субсидии бюджетным учреждениям</t>
  </si>
  <si>
    <t>0503 99 3 0044440 611</t>
  </si>
  <si>
    <t>0503 99 3 0044440 612</t>
  </si>
  <si>
    <t>Субсидии бюджетным учреждениям (иные цели)</t>
  </si>
  <si>
    <t>Остаток на 01.01.2021 г.- 89 902,27  руб.</t>
  </si>
  <si>
    <t>Безвозмездные, безвозвратные перечисления государственным и муниципальным организациям (Субсидия на содержание МУП «Ухоженный город», МУП "Чистосервис")</t>
  </si>
  <si>
    <t>0702 99 5 0099500 244</t>
  </si>
  <si>
    <t>ДОПОЛНИТЕЛЬНОЕ ОБРАЗОВАНИЕ</t>
  </si>
  <si>
    <t xml:space="preserve"> 0703 00 0 0000000 000</t>
  </si>
  <si>
    <t>0703 99 5 0099500 244</t>
  </si>
  <si>
    <r>
      <t xml:space="preserve">исполнение бюджета: </t>
    </r>
    <r>
      <rPr>
        <b/>
        <u val="single"/>
        <sz val="11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</si>
  <si>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1"/>
        <rFont val="Arial"/>
        <family val="2"/>
      </rPr>
      <t xml:space="preserve">345 </t>
    </r>
    <r>
      <rPr>
        <b/>
        <sz val="11"/>
        <rFont val="Arial"/>
        <family val="2"/>
      </rPr>
      <t xml:space="preserve">Периодичность: </t>
    </r>
    <r>
      <rPr>
        <b/>
        <u val="single"/>
        <sz val="11"/>
        <rFont val="Arial"/>
        <family val="2"/>
      </rPr>
      <t>месячная</t>
    </r>
  </si>
  <si>
    <t>3</t>
  </si>
  <si>
    <t>0909 99 5 0099500 244</t>
  </si>
  <si>
    <t>Иные межбюджетные трансферты</t>
  </si>
  <si>
    <t>000 2 02 40000 00 0000 150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</si>
  <si>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</si>
  <si>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000 2 02 45160 00 0000 150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</si>
  <si>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</si>
  <si>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000 2 02 45160 13 0000 150</t>
  </si>
  <si>
    <t>000 1 09 04053 13 1000 110</t>
  </si>
  <si>
    <t>-пени, штрафы</t>
  </si>
  <si>
    <t>1003 99 5 0099500 244</t>
  </si>
  <si>
    <t>СРЕДСТВА МАССОВОЙ ИНФОРМАЦИИ</t>
  </si>
  <si>
    <t xml:space="preserve"> 1202 00 0 0000000 000</t>
  </si>
  <si>
    <t>1202 99 5 0099500 244</t>
  </si>
  <si>
    <t>Сельское хозяйство и рыболовство</t>
  </si>
  <si>
    <t>0405 00 0 0000000 000</t>
  </si>
  <si>
    <t>Организация работы по уничтожению очагов дикорастущей конопли путем применения гебицидов</t>
  </si>
  <si>
    <t>0405 10 0 0144432 000</t>
  </si>
  <si>
    <t>0405 10 0 0144432 240</t>
  </si>
  <si>
    <t>0405 10 0 0144432 244</t>
  </si>
  <si>
    <t>МЕЖБЮДЖЕТНЫЕ ТРАНСФЕРТЫ ОБЩЕГО ХАРАКТЕРА БЮДЖЕТАМ БЮДЖЕТНОЙ СИСТЕМЫ РОССИЙСКОЙ ФЕДЕРАЦИИ</t>
  </si>
  <si>
    <t>1400 00 0 0000000 000</t>
  </si>
  <si>
    <t>Прочие межбюджетные трансферты общего характера</t>
  </si>
  <si>
    <t>1403 0 00 0000000 000</t>
  </si>
  <si>
    <t>Непрограммные расходы органов исполнительной власти</t>
  </si>
  <si>
    <t>1403 99 0 0000000 000</t>
  </si>
  <si>
    <t>Иные непрограммные расходы</t>
  </si>
  <si>
    <t>1403 99 9 0000000 000</t>
  </si>
  <si>
    <t>Субсидии Республиканскому бюджету в соответствии со ст.142.2 БК РФ (отрицательный трансферт)</t>
  </si>
  <si>
    <t>1403 99 9 0044500 000</t>
  </si>
  <si>
    <t>1403 99 9 0044500 540</t>
  </si>
  <si>
    <t>на 01 января 2022 г.</t>
  </si>
  <si>
    <t>НДФЛ для налогового агента с доходов свыше 5 млн руб. (по ставке 15%)</t>
  </si>
  <si>
    <t>000 1 01 02080 01 1000 110</t>
  </si>
  <si>
    <t>000 1 01 02050 01 2100 110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</si>
  <si>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</si>
  <si>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0804 99 5 0099500 244</t>
  </si>
  <si>
    <t>И.о.главы АМС</t>
  </si>
  <si>
    <t xml:space="preserve">                 ___________________                  Караева Н.К.</t>
  </si>
  <si>
    <t>Остаток на 01.01.2022 г. - 3 977 403,46 руб.</t>
  </si>
  <si>
    <t>ОТЧЕТ ОБ ИСПОЛНЕНИИ БЮДЖЕТА (ГОДОВОЙ)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</si>
</sst>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58" applyFont="1" applyAlignment="1">
      <alignment/>
    </xf>
    <xf numFmtId="43" fontId="2" fillId="33" borderId="10" xfId="58" applyFont="1" applyFill="1" applyBorder="1" applyAlignment="1">
      <alignment vertical="top" wrapText="1"/>
    </xf>
    <xf numFmtId="0" fontId="4" fillId="0" borderId="0" xfId="0" applyFont="1" applyAlignment="1">
      <alignment/>
    </xf>
    <xf numFmtId="43" fontId="2" fillId="33" borderId="10" xfId="58" applyFont="1" applyFill="1" applyBorder="1" applyAlignment="1">
      <alignment wrapText="1"/>
    </xf>
    <xf numFmtId="4" fontId="2" fillId="33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3" fontId="2" fillId="33" borderId="15" xfId="58" applyFont="1" applyFill="1" applyBorder="1" applyAlignment="1">
      <alignment wrapText="1"/>
    </xf>
    <xf numFmtId="4" fontId="2" fillId="33" borderId="16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7" xfId="58" applyNumberFormat="1" applyFont="1" applyBorder="1" applyAlignment="1">
      <alignment horizontal="center"/>
    </xf>
    <xf numFmtId="4" fontId="2" fillId="0" borderId="17" xfId="58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9" fontId="2" fillId="33" borderId="17" xfId="0" applyNumberFormat="1" applyFont="1" applyFill="1" applyBorder="1" applyAlignment="1">
      <alignment horizontal="center" wrapText="1"/>
    </xf>
    <xf numFmtId="4" fontId="2" fillId="33" borderId="17" xfId="58" applyNumberFormat="1" applyFont="1" applyFill="1" applyBorder="1" applyAlignment="1">
      <alignment wrapText="1"/>
    </xf>
    <xf numFmtId="49" fontId="4" fillId="33" borderId="17" xfId="0" applyNumberFormat="1" applyFont="1" applyFill="1" applyBorder="1" applyAlignment="1">
      <alignment horizontal="center" wrapText="1"/>
    </xf>
    <xf numFmtId="4" fontId="4" fillId="33" borderId="17" xfId="58" applyNumberFormat="1" applyFont="1" applyFill="1" applyBorder="1" applyAlignment="1">
      <alignment wrapText="1"/>
    </xf>
    <xf numFmtId="4" fontId="4" fillId="33" borderId="17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9" fontId="5" fillId="33" borderId="17" xfId="0" applyNumberFormat="1" applyFont="1" applyFill="1" applyBorder="1" applyAlignment="1">
      <alignment horizontal="center" wrapText="1"/>
    </xf>
    <xf numFmtId="4" fontId="5" fillId="33" borderId="17" xfId="58" applyNumberFormat="1" applyFont="1" applyFill="1" applyBorder="1" applyAlignment="1">
      <alignment wrapText="1"/>
    </xf>
    <xf numFmtId="4" fontId="5" fillId="33" borderId="17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left" wrapText="1"/>
    </xf>
    <xf numFmtId="4" fontId="2" fillId="33" borderId="2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179" fontId="2" fillId="33" borderId="17" xfId="58" applyNumberFormat="1" applyFont="1" applyFill="1" applyBorder="1" applyAlignment="1">
      <alignment horizontal="right" wrapText="1"/>
    </xf>
    <xf numFmtId="43" fontId="2" fillId="33" borderId="17" xfId="58" applyFont="1" applyFill="1" applyBorder="1" applyAlignment="1">
      <alignment horizontal="right" wrapText="1"/>
    </xf>
    <xf numFmtId="43" fontId="2" fillId="33" borderId="25" xfId="0" applyNumberFormat="1" applyFont="1" applyFill="1" applyBorder="1" applyAlignment="1">
      <alignment horizontal="right" wrapText="1"/>
    </xf>
    <xf numFmtId="0" fontId="4" fillId="33" borderId="24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3" fontId="4" fillId="33" borderId="17" xfId="58" applyFont="1" applyFill="1" applyBorder="1" applyAlignment="1">
      <alignment horizontal="right" wrapText="1"/>
    </xf>
    <xf numFmtId="43" fontId="4" fillId="33" borderId="25" xfId="0" applyNumberFormat="1" applyFont="1" applyFill="1" applyBorder="1" applyAlignment="1">
      <alignment horizontal="right" wrapText="1"/>
    </xf>
    <xf numFmtId="4" fontId="2" fillId="33" borderId="17" xfId="58" applyNumberFormat="1" applyFont="1" applyFill="1" applyBorder="1" applyAlignment="1">
      <alignment horizontal="right" wrapText="1"/>
    </xf>
    <xf numFmtId="4" fontId="2" fillId="33" borderId="25" xfId="0" applyNumberFormat="1" applyFont="1" applyFill="1" applyBorder="1" applyAlignment="1">
      <alignment horizontal="right" wrapText="1"/>
    </xf>
    <xf numFmtId="4" fontId="4" fillId="33" borderId="17" xfId="58" applyNumberFormat="1" applyFont="1" applyFill="1" applyBorder="1" applyAlignment="1">
      <alignment horizontal="right" wrapText="1"/>
    </xf>
    <xf numFmtId="4" fontId="4" fillId="33" borderId="25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 wrapText="1"/>
    </xf>
    <xf numFmtId="4" fontId="2" fillId="33" borderId="17" xfId="0" applyNumberFormat="1" applyFont="1" applyFill="1" applyBorder="1" applyAlignment="1">
      <alignment horizontal="right" wrapText="1"/>
    </xf>
    <xf numFmtId="0" fontId="4" fillId="33" borderId="2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center" vertical="center" wrapText="1"/>
    </xf>
    <xf numFmtId="4" fontId="4" fillId="33" borderId="27" xfId="58" applyNumberFormat="1" applyFont="1" applyFill="1" applyBorder="1" applyAlignment="1">
      <alignment horizontal="right" wrapText="1"/>
    </xf>
    <xf numFmtId="4" fontId="4" fillId="33" borderId="27" xfId="0" applyNumberFormat="1" applyFont="1" applyFill="1" applyBorder="1" applyAlignment="1">
      <alignment horizontal="right" wrapText="1"/>
    </xf>
    <xf numFmtId="4" fontId="4" fillId="33" borderId="28" xfId="0" applyNumberFormat="1" applyFont="1" applyFill="1" applyBorder="1" applyAlignment="1">
      <alignment horizontal="right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2" fillId="0" borderId="30" xfId="58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24" xfId="0" applyFont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4" fontId="4" fillId="0" borderId="25" xfId="0" applyNumberFormat="1" applyFont="1" applyBorder="1" applyAlignment="1">
      <alignment/>
    </xf>
    <xf numFmtId="4" fontId="2" fillId="33" borderId="25" xfId="0" applyNumberFormat="1" applyFont="1" applyFill="1" applyBorder="1" applyAlignment="1">
      <alignment wrapText="1"/>
    </xf>
    <xf numFmtId="4" fontId="4" fillId="33" borderId="25" xfId="0" applyNumberFormat="1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4" fontId="5" fillId="33" borderId="25" xfId="0" applyNumberFormat="1" applyFont="1" applyFill="1" applyBorder="1" applyAlignment="1">
      <alignment wrapText="1"/>
    </xf>
    <xf numFmtId="49" fontId="4" fillId="33" borderId="24" xfId="0" applyNumberFormat="1" applyFont="1" applyFill="1" applyBorder="1" applyAlignment="1">
      <alignment wrapText="1"/>
    </xf>
    <xf numFmtId="49" fontId="2" fillId="33" borderId="24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2" fillId="33" borderId="26" xfId="0" applyFont="1" applyFill="1" applyBorder="1" applyAlignment="1">
      <alignment wrapText="1"/>
    </xf>
    <xf numFmtId="49" fontId="2" fillId="33" borderId="27" xfId="0" applyNumberFormat="1" applyFont="1" applyFill="1" applyBorder="1" applyAlignment="1">
      <alignment horizontal="center" vertical="top" wrapText="1"/>
    </xf>
    <xf numFmtId="4" fontId="2" fillId="33" borderId="27" xfId="58" applyNumberFormat="1" applyFont="1" applyFill="1" applyBorder="1" applyAlignment="1">
      <alignment wrapText="1"/>
    </xf>
    <xf numFmtId="4" fontId="2" fillId="33" borderId="28" xfId="0" applyNumberFormat="1" applyFont="1" applyFill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4" fontId="4" fillId="33" borderId="32" xfId="58" applyNumberFormat="1" applyFont="1" applyFill="1" applyBorder="1" applyAlignment="1">
      <alignment wrapText="1"/>
    </xf>
    <xf numFmtId="4" fontId="4" fillId="33" borderId="32" xfId="0" applyNumberFormat="1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4" fontId="2" fillId="33" borderId="32" xfId="58" applyNumberFormat="1" applyFont="1" applyFill="1" applyBorder="1" applyAlignment="1">
      <alignment wrapText="1"/>
    </xf>
    <xf numFmtId="4" fontId="5" fillId="33" borderId="32" xfId="58" applyNumberFormat="1" applyFont="1" applyFill="1" applyBorder="1" applyAlignment="1">
      <alignment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wrapText="1"/>
    </xf>
    <xf numFmtId="0" fontId="2" fillId="33" borderId="24" xfId="0" applyFont="1" applyFill="1" applyBorder="1" applyAlignment="1">
      <alignment vertical="top" wrapText="1"/>
    </xf>
    <xf numFmtId="4" fontId="2" fillId="33" borderId="17" xfId="58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vertical="top" wrapText="1"/>
    </xf>
    <xf numFmtId="4" fontId="4" fillId="33" borderId="17" xfId="58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3" fontId="4" fillId="33" borderId="17" xfId="58" applyFont="1" applyFill="1" applyBorder="1" applyAlignment="1">
      <alignment horizontal="right" wrapText="1"/>
    </xf>
    <xf numFmtId="43" fontId="4" fillId="33" borderId="25" xfId="0" applyNumberFormat="1" applyFont="1" applyFill="1" applyBorder="1" applyAlignment="1">
      <alignment horizontal="right" wrapText="1"/>
    </xf>
    <xf numFmtId="0" fontId="4" fillId="33" borderId="25" xfId="0" applyFont="1" applyFill="1" applyBorder="1" applyAlignment="1">
      <alignment horizontal="right" wrapText="1"/>
    </xf>
    <xf numFmtId="0" fontId="4" fillId="33" borderId="2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33" borderId="2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43" fontId="2" fillId="33" borderId="30" xfId="58" applyFont="1" applyFill="1" applyBorder="1" applyAlignment="1">
      <alignment horizontal="center" vertical="center" wrapText="1"/>
    </xf>
    <xf numFmtId="43" fontId="2" fillId="0" borderId="17" xfId="58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wrapText="1"/>
    </xf>
    <xf numFmtId="49" fontId="5" fillId="33" borderId="17" xfId="0" applyNumberFormat="1" applyFont="1" applyFill="1" applyBorder="1" applyAlignment="1">
      <alignment horizontal="center" wrapText="1"/>
    </xf>
    <xf numFmtId="4" fontId="5" fillId="33" borderId="17" xfId="58" applyNumberFormat="1" applyFont="1" applyFill="1" applyBorder="1" applyAlignment="1">
      <alignment wrapText="1"/>
    </xf>
    <xf numFmtId="4" fontId="5" fillId="33" borderId="25" xfId="0" applyNumberFormat="1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4" fontId="2" fillId="33" borderId="17" xfId="58" applyNumberFormat="1" applyFont="1" applyFill="1" applyBorder="1" applyAlignment="1">
      <alignment wrapText="1"/>
    </xf>
    <xf numFmtId="4" fontId="2" fillId="33" borderId="25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3" fontId="2" fillId="33" borderId="40" xfId="58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20">
      <selection activeCell="A1" sqref="A1:F28"/>
    </sheetView>
  </sheetViews>
  <sheetFormatPr defaultColWidth="9.00390625" defaultRowHeight="12.75"/>
  <cols>
    <col min="1" max="1" width="61.875" style="2" customWidth="1"/>
    <col min="2" max="2" width="12.00390625" style="1" customWidth="1"/>
    <col min="3" max="3" width="33.625" style="1" customWidth="1"/>
    <col min="4" max="4" width="27.25390625" style="3" customWidth="1"/>
    <col min="5" max="5" width="24.875" style="42" customWidth="1"/>
    <col min="6" max="6" width="29.75390625" style="2" customWidth="1"/>
    <col min="7" max="16384" width="9.125" style="2" customWidth="1"/>
  </cols>
  <sheetData>
    <row r="2" spans="1:6" ht="20.25" customHeight="1">
      <c r="A2" s="120" t="s">
        <v>295</v>
      </c>
      <c r="B2" s="121"/>
      <c r="C2" s="121"/>
      <c r="D2" s="121"/>
      <c r="E2" s="121"/>
      <c r="F2" s="121"/>
    </row>
    <row r="3" spans="1:6" ht="17.25" customHeight="1">
      <c r="A3" s="122" t="s">
        <v>286</v>
      </c>
      <c r="B3" s="121"/>
      <c r="C3" s="121"/>
      <c r="D3" s="121"/>
      <c r="E3" s="121"/>
      <c r="F3" s="121"/>
    </row>
    <row r="4" ht="15.75" thickBot="1">
      <c r="A4" s="41"/>
    </row>
    <row r="5" spans="1:6" ht="20.25" customHeight="1">
      <c r="A5" s="43"/>
      <c r="B5" s="8" t="s">
        <v>0</v>
      </c>
      <c r="C5" s="8" t="s">
        <v>1</v>
      </c>
      <c r="D5" s="123" t="s">
        <v>247</v>
      </c>
      <c r="E5" s="124"/>
      <c r="F5" s="125"/>
    </row>
    <row r="6" spans="1:9" ht="15">
      <c r="A6" s="44"/>
      <c r="B6" s="45"/>
      <c r="C6" s="45"/>
      <c r="D6" s="126"/>
      <c r="E6" s="126"/>
      <c r="F6" s="127"/>
      <c r="I6" s="1"/>
    </row>
    <row r="7" spans="1:6" ht="15">
      <c r="A7" s="44" t="s">
        <v>2</v>
      </c>
      <c r="B7" s="45"/>
      <c r="C7" s="45"/>
      <c r="D7" s="46"/>
      <c r="E7" s="47"/>
      <c r="F7" s="48"/>
    </row>
    <row r="8" spans="1:6" ht="15">
      <c r="A8" s="44" t="s">
        <v>253</v>
      </c>
      <c r="B8" s="45"/>
      <c r="C8" s="45"/>
      <c r="D8" s="46"/>
      <c r="E8" s="47"/>
      <c r="F8" s="48"/>
    </row>
    <row r="9" spans="1:6" ht="15">
      <c r="A9" s="44" t="s">
        <v>254</v>
      </c>
      <c r="B9" s="45"/>
      <c r="C9" s="45"/>
      <c r="D9" s="46"/>
      <c r="E9" s="47"/>
      <c r="F9" s="48"/>
    </row>
    <row r="10" spans="1:6" ht="15.75" thickBot="1">
      <c r="A10" s="44"/>
      <c r="B10" s="45"/>
      <c r="C10" s="45"/>
      <c r="D10" s="46"/>
      <c r="E10" s="47"/>
      <c r="F10" s="48"/>
    </row>
    <row r="11" spans="1:6" s="49" customFormat="1" ht="12.75" customHeight="1">
      <c r="A11" s="128" t="s">
        <v>3</v>
      </c>
      <c r="B11" s="132" t="s">
        <v>4</v>
      </c>
      <c r="C11" s="132" t="s">
        <v>5</v>
      </c>
      <c r="D11" s="130" t="s">
        <v>73</v>
      </c>
      <c r="E11" s="134" t="s">
        <v>226</v>
      </c>
      <c r="F11" s="136" t="s">
        <v>160</v>
      </c>
    </row>
    <row r="12" spans="1:6" s="49" customFormat="1" ht="15">
      <c r="A12" s="129"/>
      <c r="B12" s="133"/>
      <c r="C12" s="133"/>
      <c r="D12" s="131"/>
      <c r="E12" s="135"/>
      <c r="F12" s="137"/>
    </row>
    <row r="13" spans="1:6" s="49" customFormat="1" ht="15">
      <c r="A13" s="129"/>
      <c r="B13" s="133"/>
      <c r="C13" s="133"/>
      <c r="D13" s="131"/>
      <c r="E13" s="135"/>
      <c r="F13" s="137"/>
    </row>
    <row r="14" spans="1:10" s="49" customFormat="1" ht="69.75" customHeight="1">
      <c r="A14" s="129"/>
      <c r="B14" s="133"/>
      <c r="C14" s="133"/>
      <c r="D14" s="131"/>
      <c r="E14" s="135"/>
      <c r="F14" s="138"/>
      <c r="J14" s="40"/>
    </row>
    <row r="15" spans="1:6" ht="19.5" customHeight="1">
      <c r="A15" s="51" t="s">
        <v>6</v>
      </c>
      <c r="B15" s="50">
        <v>10</v>
      </c>
      <c r="C15" s="50" t="s">
        <v>7</v>
      </c>
      <c r="D15" s="52">
        <f>D16+D51</f>
        <v>80889000</v>
      </c>
      <c r="E15" s="53">
        <f>E16+E51</f>
        <v>71311515.33</v>
      </c>
      <c r="F15" s="54">
        <f>D15-E15</f>
        <v>9577484.670000002</v>
      </c>
    </row>
    <row r="16" spans="1:6" ht="28.5" customHeight="1">
      <c r="A16" s="51" t="s">
        <v>8</v>
      </c>
      <c r="B16" s="50">
        <v>10</v>
      </c>
      <c r="C16" s="50" t="s">
        <v>85</v>
      </c>
      <c r="D16" s="53">
        <f>D17+D24+D33+D40+D44+D46+D48</f>
        <v>80400000</v>
      </c>
      <c r="E16" s="53">
        <f>E17+E24+E33+E40+E44+E46+E48+E38+E39</f>
        <v>70822515.33</v>
      </c>
      <c r="F16" s="54">
        <f>D16-E16</f>
        <v>9577484.670000002</v>
      </c>
    </row>
    <row r="17" spans="1:6" ht="22.5" customHeight="1">
      <c r="A17" s="51" t="s">
        <v>9</v>
      </c>
      <c r="B17" s="50">
        <v>10</v>
      </c>
      <c r="C17" s="50" t="s">
        <v>10</v>
      </c>
      <c r="D17" s="53">
        <f>SUM(D18:D20)</f>
        <v>29800000</v>
      </c>
      <c r="E17" s="53">
        <f>SUM(E18:E23)</f>
        <v>31269239.9</v>
      </c>
      <c r="F17" s="54">
        <f>D17-E17</f>
        <v>-1469239.8999999985</v>
      </c>
    </row>
    <row r="18" spans="1:6" s="5" customFormat="1" ht="77.25" customHeight="1">
      <c r="A18" s="119" t="s">
        <v>87</v>
      </c>
      <c r="B18" s="115">
        <v>10</v>
      </c>
      <c r="C18" s="115" t="s">
        <v>11</v>
      </c>
      <c r="D18" s="116">
        <v>29700000</v>
      </c>
      <c r="E18" s="116">
        <v>30870212.62</v>
      </c>
      <c r="F18" s="117">
        <f>D18-E18</f>
        <v>-1170212.620000001</v>
      </c>
    </row>
    <row r="19" spans="1:6" s="5" customFormat="1" ht="13.5" customHeight="1" hidden="1" thickBot="1">
      <c r="A19" s="119"/>
      <c r="B19" s="115"/>
      <c r="C19" s="115"/>
      <c r="D19" s="116"/>
      <c r="E19" s="116"/>
      <c r="F19" s="118"/>
    </row>
    <row r="20" spans="1:10" s="5" customFormat="1" ht="108.75" customHeight="1">
      <c r="A20" s="55" t="s">
        <v>88</v>
      </c>
      <c r="B20" s="56">
        <v>10</v>
      </c>
      <c r="C20" s="56" t="s">
        <v>12</v>
      </c>
      <c r="D20" s="57">
        <v>100000</v>
      </c>
      <c r="E20" s="57">
        <v>125316.8</v>
      </c>
      <c r="F20" s="58">
        <f>D20-E20</f>
        <v>-25316.800000000003</v>
      </c>
      <c r="I20" s="17"/>
      <c r="J20" s="17"/>
    </row>
    <row r="21" spans="1:10" s="5" customFormat="1" ht="81.75" customHeight="1">
      <c r="A21" s="104" t="s">
        <v>112</v>
      </c>
      <c r="B21" s="56">
        <v>10</v>
      </c>
      <c r="C21" s="56" t="s">
        <v>113</v>
      </c>
      <c r="D21" s="57"/>
      <c r="E21" s="57">
        <v>252867.93</v>
      </c>
      <c r="F21" s="58">
        <f>D21-E21</f>
        <v>-252867.93</v>
      </c>
      <c r="I21" s="114"/>
      <c r="J21" s="17"/>
    </row>
    <row r="22" spans="1:6" s="5" customFormat="1" ht="60.75" customHeight="1">
      <c r="A22" s="105" t="s">
        <v>290</v>
      </c>
      <c r="B22" s="56">
        <v>10</v>
      </c>
      <c r="C22" s="56" t="s">
        <v>289</v>
      </c>
      <c r="D22" s="57"/>
      <c r="E22" s="57">
        <v>1.97</v>
      </c>
      <c r="F22" s="58">
        <f>D22-E22</f>
        <v>-1.97</v>
      </c>
    </row>
    <row r="23" spans="1:6" s="5" customFormat="1" ht="30" customHeight="1">
      <c r="A23" s="106" t="s">
        <v>287</v>
      </c>
      <c r="B23" s="56">
        <v>10</v>
      </c>
      <c r="C23" s="56" t="s">
        <v>288</v>
      </c>
      <c r="D23" s="57"/>
      <c r="E23" s="57">
        <v>20840.58</v>
      </c>
      <c r="F23" s="58">
        <f>D23-E23</f>
        <v>-20840.58</v>
      </c>
    </row>
    <row r="24" spans="1:6" ht="20.25" customHeight="1">
      <c r="A24" s="51" t="s">
        <v>74</v>
      </c>
      <c r="B24" s="50">
        <v>10</v>
      </c>
      <c r="C24" s="50" t="s">
        <v>77</v>
      </c>
      <c r="D24" s="59">
        <f>D25+D30</f>
        <v>16500000</v>
      </c>
      <c r="E24" s="59">
        <f>E25+E30</f>
        <v>12679587.899999999</v>
      </c>
      <c r="F24" s="60">
        <f>D24-E24</f>
        <v>3820412.1000000015</v>
      </c>
    </row>
    <row r="25" spans="1:6" ht="21.75" customHeight="1">
      <c r="A25" s="51" t="s">
        <v>13</v>
      </c>
      <c r="B25" s="50">
        <v>10</v>
      </c>
      <c r="C25" s="50" t="s">
        <v>14</v>
      </c>
      <c r="D25" s="59">
        <f>D26+D28+D29</f>
        <v>15500000</v>
      </c>
      <c r="E25" s="59">
        <f>E26+E28+E29+E27</f>
        <v>12359455.79</v>
      </c>
      <c r="F25" s="60">
        <f aca="true" t="shared" si="0" ref="F25:F54">D25-E25</f>
        <v>3140544.210000001</v>
      </c>
    </row>
    <row r="26" spans="1:6" s="5" customFormat="1" ht="33.75" customHeight="1">
      <c r="A26" s="55" t="s">
        <v>89</v>
      </c>
      <c r="B26" s="56">
        <v>10</v>
      </c>
      <c r="C26" s="56" t="s">
        <v>15</v>
      </c>
      <c r="D26" s="61">
        <v>9500000</v>
      </c>
      <c r="E26" s="61">
        <v>7907441.66</v>
      </c>
      <c r="F26" s="62">
        <f t="shared" si="0"/>
        <v>1592558.3399999999</v>
      </c>
    </row>
    <row r="27" spans="1:6" s="5" customFormat="1" ht="46.5" customHeight="1">
      <c r="A27" s="104" t="s">
        <v>118</v>
      </c>
      <c r="B27" s="56">
        <v>10</v>
      </c>
      <c r="C27" s="56" t="s">
        <v>117</v>
      </c>
      <c r="D27" s="61"/>
      <c r="E27" s="61">
        <v>32660.26</v>
      </c>
      <c r="F27" s="62">
        <f t="shared" si="0"/>
        <v>-32660.26</v>
      </c>
    </row>
    <row r="28" spans="1:6" s="5" customFormat="1" ht="42.75">
      <c r="A28" s="55" t="s">
        <v>90</v>
      </c>
      <c r="B28" s="56">
        <v>10</v>
      </c>
      <c r="C28" s="56" t="s">
        <v>16</v>
      </c>
      <c r="D28" s="61">
        <v>6000000</v>
      </c>
      <c r="E28" s="61">
        <v>4419380.77</v>
      </c>
      <c r="F28" s="62">
        <f t="shared" si="0"/>
        <v>1580619.2300000004</v>
      </c>
    </row>
    <row r="29" spans="1:6" s="5" customFormat="1" ht="59.25" customHeight="1">
      <c r="A29" s="104" t="s">
        <v>91</v>
      </c>
      <c r="B29" s="56">
        <v>10</v>
      </c>
      <c r="C29" s="56" t="s">
        <v>17</v>
      </c>
      <c r="D29" s="61"/>
      <c r="E29" s="61">
        <v>-26.9</v>
      </c>
      <c r="F29" s="62">
        <f t="shared" si="0"/>
        <v>26.9</v>
      </c>
    </row>
    <row r="30" spans="1:6" ht="22.5" customHeight="1">
      <c r="A30" s="51" t="s">
        <v>18</v>
      </c>
      <c r="B30" s="50">
        <v>10</v>
      </c>
      <c r="C30" s="50" t="s">
        <v>19</v>
      </c>
      <c r="D30" s="59">
        <f>D31</f>
        <v>1000000</v>
      </c>
      <c r="E30" s="59">
        <f>E31+E32</f>
        <v>320132.11000000004</v>
      </c>
      <c r="F30" s="60">
        <f t="shared" si="0"/>
        <v>679867.8899999999</v>
      </c>
    </row>
    <row r="31" spans="1:6" s="5" customFormat="1" ht="19.5" customHeight="1">
      <c r="A31" s="55" t="s">
        <v>18</v>
      </c>
      <c r="B31" s="56">
        <v>10</v>
      </c>
      <c r="C31" s="56" t="s">
        <v>20</v>
      </c>
      <c r="D31" s="61">
        <v>1000000</v>
      </c>
      <c r="E31" s="61">
        <v>333401.27</v>
      </c>
      <c r="F31" s="62">
        <f t="shared" si="0"/>
        <v>666598.73</v>
      </c>
    </row>
    <row r="32" spans="1:6" s="5" customFormat="1" ht="28.5" customHeight="1">
      <c r="A32" s="104" t="s">
        <v>115</v>
      </c>
      <c r="B32" s="56">
        <v>10</v>
      </c>
      <c r="C32" s="56" t="s">
        <v>116</v>
      </c>
      <c r="D32" s="61"/>
      <c r="E32" s="61">
        <v>-13269.16</v>
      </c>
      <c r="F32" s="62">
        <f t="shared" si="0"/>
        <v>13269.16</v>
      </c>
    </row>
    <row r="33" spans="1:6" ht="19.5" customHeight="1">
      <c r="A33" s="51" t="s">
        <v>21</v>
      </c>
      <c r="B33" s="50">
        <v>10</v>
      </c>
      <c r="C33" s="50" t="s">
        <v>22</v>
      </c>
      <c r="D33" s="59">
        <f>D34+D35</f>
        <v>27400000</v>
      </c>
      <c r="E33" s="59">
        <f>E34+E35</f>
        <v>21242368.85</v>
      </c>
      <c r="F33" s="60">
        <f t="shared" si="0"/>
        <v>6157631.1499999985</v>
      </c>
    </row>
    <row r="34" spans="1:6" ht="51.75" customHeight="1">
      <c r="A34" s="51" t="s">
        <v>93</v>
      </c>
      <c r="B34" s="50">
        <v>10</v>
      </c>
      <c r="C34" s="50" t="s">
        <v>92</v>
      </c>
      <c r="D34" s="59">
        <v>3500000</v>
      </c>
      <c r="E34" s="59">
        <v>2234502.14</v>
      </c>
      <c r="F34" s="60">
        <f t="shared" si="0"/>
        <v>1265497.8599999999</v>
      </c>
    </row>
    <row r="35" spans="1:6" ht="19.5" customHeight="1">
      <c r="A35" s="51" t="s">
        <v>23</v>
      </c>
      <c r="B35" s="50">
        <v>10</v>
      </c>
      <c r="C35" s="50" t="s">
        <v>24</v>
      </c>
      <c r="D35" s="59">
        <f>D36+D37</f>
        <v>23900000</v>
      </c>
      <c r="E35" s="59">
        <f>E36+E37</f>
        <v>19007866.71</v>
      </c>
      <c r="F35" s="60">
        <f t="shared" si="0"/>
        <v>4892133.289999999</v>
      </c>
    </row>
    <row r="36" spans="1:6" s="5" customFormat="1" ht="33.75" customHeight="1">
      <c r="A36" s="55" t="s">
        <v>94</v>
      </c>
      <c r="B36" s="56">
        <v>10</v>
      </c>
      <c r="C36" s="56" t="s">
        <v>95</v>
      </c>
      <c r="D36" s="61">
        <v>17400000</v>
      </c>
      <c r="E36" s="61">
        <v>11916377.18</v>
      </c>
      <c r="F36" s="62">
        <f t="shared" si="0"/>
        <v>5483622.82</v>
      </c>
    </row>
    <row r="37" spans="1:6" s="5" customFormat="1" ht="34.5" customHeight="1">
      <c r="A37" s="55" t="s">
        <v>96</v>
      </c>
      <c r="B37" s="56">
        <v>10</v>
      </c>
      <c r="C37" s="56" t="s">
        <v>97</v>
      </c>
      <c r="D37" s="61">
        <v>6500000</v>
      </c>
      <c r="E37" s="61">
        <v>7091489.53</v>
      </c>
      <c r="F37" s="62">
        <f t="shared" si="0"/>
        <v>-591489.5300000003</v>
      </c>
    </row>
    <row r="38" spans="1:6" s="5" customFormat="1" ht="61.5" customHeight="1">
      <c r="A38" s="98" t="s">
        <v>114</v>
      </c>
      <c r="B38" s="50">
        <v>10</v>
      </c>
      <c r="C38" s="50" t="s">
        <v>263</v>
      </c>
      <c r="D38" s="59"/>
      <c r="E38" s="59">
        <v>-2753.83</v>
      </c>
      <c r="F38" s="60">
        <f t="shared" si="0"/>
        <v>2753.83</v>
      </c>
    </row>
    <row r="39" spans="1:6" s="5" customFormat="1" ht="47.25" customHeight="1">
      <c r="A39" s="51" t="s">
        <v>106</v>
      </c>
      <c r="B39" s="50">
        <v>10</v>
      </c>
      <c r="C39" s="50" t="s">
        <v>225</v>
      </c>
      <c r="D39" s="59"/>
      <c r="E39" s="59">
        <v>54937.8</v>
      </c>
      <c r="F39" s="62">
        <f t="shared" si="0"/>
        <v>-54937.8</v>
      </c>
    </row>
    <row r="40" spans="1:6" ht="36" customHeight="1">
      <c r="A40" s="51" t="s">
        <v>25</v>
      </c>
      <c r="B40" s="50">
        <v>10</v>
      </c>
      <c r="C40" s="50" t="s">
        <v>26</v>
      </c>
      <c r="D40" s="59">
        <f>D41+D42+D43</f>
        <v>5000000</v>
      </c>
      <c r="E40" s="59">
        <f>E41+E42+E43</f>
        <v>4346127.3100000005</v>
      </c>
      <c r="F40" s="60">
        <f t="shared" si="0"/>
        <v>653872.6899999995</v>
      </c>
    </row>
    <row r="41" spans="1:6" s="5" customFormat="1" ht="87" customHeight="1">
      <c r="A41" s="55" t="s">
        <v>98</v>
      </c>
      <c r="B41" s="56">
        <v>10</v>
      </c>
      <c r="C41" s="56" t="s">
        <v>99</v>
      </c>
      <c r="D41" s="61">
        <v>4900000</v>
      </c>
      <c r="E41" s="61">
        <v>1673154.19</v>
      </c>
      <c r="F41" s="62">
        <f t="shared" si="0"/>
        <v>3226845.81</v>
      </c>
    </row>
    <row r="42" spans="1:6" s="5" customFormat="1" ht="75.75" customHeight="1">
      <c r="A42" s="55" t="s">
        <v>100</v>
      </c>
      <c r="B42" s="56">
        <v>10</v>
      </c>
      <c r="C42" s="56" t="s">
        <v>101</v>
      </c>
      <c r="D42" s="61">
        <v>100000</v>
      </c>
      <c r="E42" s="63">
        <v>2672973.12</v>
      </c>
      <c r="F42" s="62">
        <f t="shared" si="0"/>
        <v>-2572973.12</v>
      </c>
    </row>
    <row r="43" spans="1:6" s="5" customFormat="1" ht="71.25" hidden="1">
      <c r="A43" s="55" t="s">
        <v>102</v>
      </c>
      <c r="B43" s="56">
        <v>10</v>
      </c>
      <c r="C43" s="56" t="s">
        <v>103</v>
      </c>
      <c r="D43" s="61">
        <v>0</v>
      </c>
      <c r="E43" s="63">
        <v>0</v>
      </c>
      <c r="F43" s="62">
        <f t="shared" si="0"/>
        <v>0</v>
      </c>
    </row>
    <row r="44" spans="1:6" ht="31.5" customHeight="1">
      <c r="A44" s="51" t="s">
        <v>27</v>
      </c>
      <c r="B44" s="50">
        <v>10</v>
      </c>
      <c r="C44" s="50" t="s">
        <v>28</v>
      </c>
      <c r="D44" s="59">
        <f>D45</f>
        <v>1500000</v>
      </c>
      <c r="E44" s="59">
        <f>E45</f>
        <v>1101418</v>
      </c>
      <c r="F44" s="60">
        <f t="shared" si="0"/>
        <v>398582</v>
      </c>
    </row>
    <row r="45" spans="1:6" ht="48" customHeight="1">
      <c r="A45" s="104" t="s">
        <v>104</v>
      </c>
      <c r="B45" s="56">
        <v>10</v>
      </c>
      <c r="C45" s="97" t="s">
        <v>105</v>
      </c>
      <c r="D45" s="61">
        <v>1500000</v>
      </c>
      <c r="E45" s="61">
        <v>1101418</v>
      </c>
      <c r="F45" s="62">
        <f t="shared" si="0"/>
        <v>398582</v>
      </c>
    </row>
    <row r="46" spans="1:6" ht="24" customHeight="1">
      <c r="A46" s="51" t="s">
        <v>29</v>
      </c>
      <c r="B46" s="50">
        <v>10</v>
      </c>
      <c r="C46" s="50" t="s">
        <v>30</v>
      </c>
      <c r="D46" s="59">
        <f>D47</f>
        <v>100000</v>
      </c>
      <c r="E46" s="64">
        <f>E47</f>
        <v>30000</v>
      </c>
      <c r="F46" s="60">
        <f t="shared" si="0"/>
        <v>70000</v>
      </c>
    </row>
    <row r="47" spans="1:6" s="5" customFormat="1" ht="42" customHeight="1">
      <c r="A47" s="55" t="s">
        <v>106</v>
      </c>
      <c r="B47" s="56">
        <v>10</v>
      </c>
      <c r="C47" s="56" t="s">
        <v>225</v>
      </c>
      <c r="D47" s="61">
        <v>100000</v>
      </c>
      <c r="E47" s="63">
        <v>30000</v>
      </c>
      <c r="F47" s="62">
        <f t="shared" si="0"/>
        <v>70000</v>
      </c>
    </row>
    <row r="48" spans="1:6" ht="21" customHeight="1">
      <c r="A48" s="51" t="s">
        <v>31</v>
      </c>
      <c r="B48" s="50">
        <v>10</v>
      </c>
      <c r="C48" s="50" t="s">
        <v>32</v>
      </c>
      <c r="D48" s="59">
        <f>D50</f>
        <v>100000</v>
      </c>
      <c r="E48" s="64">
        <f>E50+E49</f>
        <v>101589.4</v>
      </c>
      <c r="F48" s="60">
        <f t="shared" si="0"/>
        <v>-1589.3999999999942</v>
      </c>
    </row>
    <row r="49" spans="1:6" ht="32.25" customHeight="1">
      <c r="A49" s="55" t="s">
        <v>110</v>
      </c>
      <c r="B49" s="50">
        <v>10</v>
      </c>
      <c r="C49" s="56" t="s">
        <v>111</v>
      </c>
      <c r="D49" s="61"/>
      <c r="E49" s="63">
        <v>30046.4</v>
      </c>
      <c r="F49" s="62">
        <f t="shared" si="0"/>
        <v>-30046.4</v>
      </c>
    </row>
    <row r="50" spans="1:6" s="5" customFormat="1" ht="26.25" customHeight="1">
      <c r="A50" s="104" t="s">
        <v>107</v>
      </c>
      <c r="B50" s="56">
        <v>10</v>
      </c>
      <c r="C50" s="56" t="s">
        <v>108</v>
      </c>
      <c r="D50" s="61">
        <v>100000</v>
      </c>
      <c r="E50" s="63">
        <v>71543</v>
      </c>
      <c r="F50" s="62">
        <f t="shared" si="0"/>
        <v>28457</v>
      </c>
    </row>
    <row r="51" spans="1:6" ht="29.25" customHeight="1">
      <c r="A51" s="51" t="s">
        <v>33</v>
      </c>
      <c r="B51" s="50">
        <v>10</v>
      </c>
      <c r="C51" s="50" t="s">
        <v>34</v>
      </c>
      <c r="D51" s="59">
        <f>D52+D53</f>
        <v>489000</v>
      </c>
      <c r="E51" s="59">
        <f>E52+E53</f>
        <v>489000</v>
      </c>
      <c r="F51" s="60">
        <f t="shared" si="0"/>
        <v>0</v>
      </c>
    </row>
    <row r="52" spans="1:6" ht="36" customHeight="1" thickBot="1">
      <c r="A52" s="65" t="s">
        <v>109</v>
      </c>
      <c r="B52" s="66">
        <v>10</v>
      </c>
      <c r="C52" s="66" t="s">
        <v>211</v>
      </c>
      <c r="D52" s="67">
        <v>474000</v>
      </c>
      <c r="E52" s="68">
        <v>474000</v>
      </c>
      <c r="F52" s="69">
        <f t="shared" si="0"/>
        <v>0</v>
      </c>
    </row>
    <row r="53" spans="1:6" ht="22.5" customHeight="1">
      <c r="A53" s="107" t="s">
        <v>257</v>
      </c>
      <c r="B53" s="50">
        <v>10</v>
      </c>
      <c r="C53" s="50" t="s">
        <v>258</v>
      </c>
      <c r="D53" s="108">
        <f>D54</f>
        <v>15000</v>
      </c>
      <c r="E53" s="108">
        <f>E54</f>
        <v>15000</v>
      </c>
      <c r="F53" s="109">
        <f t="shared" si="0"/>
        <v>0</v>
      </c>
    </row>
    <row r="54" spans="1:6" ht="60.75" customHeight="1">
      <c r="A54" s="110" t="s">
        <v>259</v>
      </c>
      <c r="B54" s="56">
        <v>10</v>
      </c>
      <c r="C54" s="56" t="s">
        <v>260</v>
      </c>
      <c r="D54" s="111">
        <f>D55</f>
        <v>15000</v>
      </c>
      <c r="E54" s="111">
        <f>E55</f>
        <v>15000</v>
      </c>
      <c r="F54" s="112">
        <f t="shared" si="0"/>
        <v>0</v>
      </c>
    </row>
    <row r="55" spans="1:6" ht="60.75" customHeight="1">
      <c r="A55" s="110" t="s">
        <v>261</v>
      </c>
      <c r="B55" s="56">
        <v>10</v>
      </c>
      <c r="C55" s="56" t="s">
        <v>262</v>
      </c>
      <c r="D55" s="111">
        <v>15000</v>
      </c>
      <c r="E55" s="113">
        <v>15000</v>
      </c>
      <c r="F55" s="112">
        <f>D55-E55</f>
        <v>0</v>
      </c>
    </row>
  </sheetData>
  <sheetProtection/>
  <mergeCells count="16"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  <mergeCell ref="B18:B19"/>
    <mergeCell ref="C18:C19"/>
    <mergeCell ref="D18:D19"/>
    <mergeCell ref="E18:E19"/>
    <mergeCell ref="F18:F19"/>
    <mergeCell ref="A18:A19"/>
  </mergeCells>
  <printOptions/>
  <pageMargins left="0.75" right="0.75" top="0.4" bottom="0.33" header="0.5" footer="0.5"/>
  <pageSetup horizontalDpi="600" verticalDpi="600" orientation="landscape" paperSize="9" scale="64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84">
      <selection activeCell="A88" sqref="A88:IV88"/>
    </sheetView>
  </sheetViews>
  <sheetFormatPr defaultColWidth="9.00390625" defaultRowHeight="12.75"/>
  <cols>
    <col min="1" max="1" width="60.375" style="15" customWidth="1"/>
    <col min="2" max="2" width="35.625" style="16" customWidth="1"/>
    <col min="3" max="3" width="30.00390625" style="5" customWidth="1"/>
    <col min="4" max="4" width="31.00390625" style="5" customWidth="1"/>
    <col min="5" max="5" width="30.625" style="5" customWidth="1"/>
    <col min="6" max="16384" width="9.125" style="5" customWidth="1"/>
  </cols>
  <sheetData>
    <row r="1" spans="1:6" s="2" customFormat="1" ht="15.75" thickBot="1">
      <c r="A1" s="15"/>
      <c r="B1" s="16"/>
      <c r="C1" s="5"/>
      <c r="D1" s="17"/>
      <c r="E1" s="18"/>
      <c r="F1" s="19"/>
    </row>
    <row r="2" spans="1:5" s="2" customFormat="1" ht="34.5" customHeight="1">
      <c r="A2" s="70" t="s">
        <v>78</v>
      </c>
      <c r="B2" s="71" t="s">
        <v>79</v>
      </c>
      <c r="C2" s="72" t="s">
        <v>35</v>
      </c>
      <c r="D2" s="73" t="s">
        <v>226</v>
      </c>
      <c r="E2" s="74" t="s">
        <v>160</v>
      </c>
    </row>
    <row r="3" spans="1:5" s="2" customFormat="1" ht="20.25" customHeight="1">
      <c r="A3" s="75">
        <v>1</v>
      </c>
      <c r="B3" s="21">
        <v>2</v>
      </c>
      <c r="C3" s="22" t="s">
        <v>255</v>
      </c>
      <c r="D3" s="20">
        <v>4</v>
      </c>
      <c r="E3" s="76">
        <v>5</v>
      </c>
    </row>
    <row r="4" spans="1:5" s="2" customFormat="1" ht="24" customHeight="1">
      <c r="A4" s="77" t="s">
        <v>80</v>
      </c>
      <c r="B4" s="21" t="s">
        <v>149</v>
      </c>
      <c r="C4" s="23">
        <f>C5+C10+C15+C20+C39+C32</f>
        <v>16057800</v>
      </c>
      <c r="D4" s="23">
        <f>D5+D10+D15+D20+D39+D32</f>
        <v>14882734.049999999</v>
      </c>
      <c r="E4" s="78">
        <f aca="true" t="shared" si="0" ref="E4:E11">C4-D4</f>
        <v>1175065.9500000011</v>
      </c>
    </row>
    <row r="5" spans="1:5" s="2" customFormat="1" ht="47.25" customHeight="1">
      <c r="A5" s="79" t="s">
        <v>81</v>
      </c>
      <c r="B5" s="21" t="s">
        <v>148</v>
      </c>
      <c r="C5" s="23">
        <f>C6</f>
        <v>1255000</v>
      </c>
      <c r="D5" s="23">
        <f>D6</f>
        <v>1196406.8800000001</v>
      </c>
      <c r="E5" s="78">
        <f t="shared" si="0"/>
        <v>58593.11999999988</v>
      </c>
    </row>
    <row r="6" spans="1:5" s="2" customFormat="1" ht="25.5" customHeight="1">
      <c r="A6" s="77" t="s">
        <v>36</v>
      </c>
      <c r="B6" s="25" t="s">
        <v>135</v>
      </c>
      <c r="C6" s="23">
        <f>C7</f>
        <v>1255000</v>
      </c>
      <c r="D6" s="24">
        <f>D7</f>
        <v>1196406.8800000001</v>
      </c>
      <c r="E6" s="78">
        <f t="shared" si="0"/>
        <v>58593.11999999988</v>
      </c>
    </row>
    <row r="7" spans="1:5" s="2" customFormat="1" ht="23.25" customHeight="1">
      <c r="A7" s="80" t="s">
        <v>37</v>
      </c>
      <c r="B7" s="25" t="s">
        <v>135</v>
      </c>
      <c r="C7" s="26">
        <f>C8+C9</f>
        <v>1255000</v>
      </c>
      <c r="D7" s="26">
        <f>D8+D9</f>
        <v>1196406.8800000001</v>
      </c>
      <c r="E7" s="78">
        <f t="shared" si="0"/>
        <v>58593.11999999988</v>
      </c>
    </row>
    <row r="8" spans="1:5" s="2" customFormat="1" ht="22.5" customHeight="1">
      <c r="A8" s="81" t="s">
        <v>38</v>
      </c>
      <c r="B8" s="27" t="s">
        <v>134</v>
      </c>
      <c r="C8" s="28">
        <v>970000</v>
      </c>
      <c r="D8" s="29">
        <v>967445.8</v>
      </c>
      <c r="E8" s="82">
        <f t="shared" si="0"/>
        <v>2554.1999999999534</v>
      </c>
    </row>
    <row r="9" spans="1:5" s="2" customFormat="1" ht="22.5" customHeight="1">
      <c r="A9" s="81" t="s">
        <v>39</v>
      </c>
      <c r="B9" s="27" t="s">
        <v>136</v>
      </c>
      <c r="C9" s="28">
        <v>285000</v>
      </c>
      <c r="D9" s="29">
        <v>228961.08</v>
      </c>
      <c r="E9" s="82">
        <f t="shared" si="0"/>
        <v>56038.92000000001</v>
      </c>
    </row>
    <row r="10" spans="1:5" s="2" customFormat="1" ht="60" customHeight="1">
      <c r="A10" s="80" t="s">
        <v>40</v>
      </c>
      <c r="B10" s="25" t="s">
        <v>150</v>
      </c>
      <c r="C10" s="26">
        <f>C11</f>
        <v>690000</v>
      </c>
      <c r="D10" s="30">
        <f>D11</f>
        <v>513345.18</v>
      </c>
      <c r="E10" s="83">
        <f t="shared" si="0"/>
        <v>176654.82</v>
      </c>
    </row>
    <row r="11" spans="1:5" s="2" customFormat="1" ht="21" customHeight="1">
      <c r="A11" s="143" t="s">
        <v>36</v>
      </c>
      <c r="B11" s="25" t="s">
        <v>139</v>
      </c>
      <c r="C11" s="144">
        <f>C13+C14</f>
        <v>690000</v>
      </c>
      <c r="D11" s="144">
        <f>D13+D14</f>
        <v>513345.18</v>
      </c>
      <c r="E11" s="145">
        <f t="shared" si="0"/>
        <v>176654.82</v>
      </c>
    </row>
    <row r="12" spans="1:5" s="2" customFormat="1" ht="12.75" customHeight="1" hidden="1">
      <c r="A12" s="143"/>
      <c r="B12" s="25">
        <v>1037810011121</v>
      </c>
      <c r="C12" s="144"/>
      <c r="D12" s="144"/>
      <c r="E12" s="145"/>
    </row>
    <row r="13" spans="1:5" s="2" customFormat="1" ht="19.5" customHeight="1">
      <c r="A13" s="81" t="s">
        <v>38</v>
      </c>
      <c r="B13" s="27" t="s">
        <v>137</v>
      </c>
      <c r="C13" s="28">
        <v>530000</v>
      </c>
      <c r="D13" s="28">
        <v>428941</v>
      </c>
      <c r="E13" s="84">
        <f aca="true" t="shared" si="1" ref="E13:E58">C13-D13</f>
        <v>101059</v>
      </c>
    </row>
    <row r="14" spans="1:5" s="2" customFormat="1" ht="21" customHeight="1">
      <c r="A14" s="81" t="s">
        <v>39</v>
      </c>
      <c r="B14" s="27" t="s">
        <v>138</v>
      </c>
      <c r="C14" s="28">
        <v>160000</v>
      </c>
      <c r="D14" s="28">
        <v>84404.18</v>
      </c>
      <c r="E14" s="84">
        <f t="shared" si="1"/>
        <v>75595.82</v>
      </c>
    </row>
    <row r="15" spans="1:5" s="2" customFormat="1" ht="75.75" customHeight="1">
      <c r="A15" s="80" t="s">
        <v>41</v>
      </c>
      <c r="B15" s="25" t="s">
        <v>147</v>
      </c>
      <c r="C15" s="26">
        <f>C16</f>
        <v>1085000</v>
      </c>
      <c r="D15" s="30">
        <f>D16</f>
        <v>946960.14</v>
      </c>
      <c r="E15" s="83">
        <f t="shared" si="1"/>
        <v>138039.86</v>
      </c>
    </row>
    <row r="16" spans="1:5" s="2" customFormat="1" ht="46.5" customHeight="1">
      <c r="A16" s="80" t="s">
        <v>76</v>
      </c>
      <c r="B16" s="25" t="s">
        <v>140</v>
      </c>
      <c r="C16" s="26">
        <f>C17</f>
        <v>1085000</v>
      </c>
      <c r="D16" s="30">
        <f>D17</f>
        <v>946960.14</v>
      </c>
      <c r="E16" s="83">
        <f t="shared" si="1"/>
        <v>138039.86</v>
      </c>
    </row>
    <row r="17" spans="1:5" s="2" customFormat="1" ht="22.5" customHeight="1">
      <c r="A17" s="80" t="s">
        <v>36</v>
      </c>
      <c r="B17" s="25" t="s">
        <v>140</v>
      </c>
      <c r="C17" s="26">
        <f>C18+C19</f>
        <v>1085000</v>
      </c>
      <c r="D17" s="26">
        <f>D18+D19</f>
        <v>946960.14</v>
      </c>
      <c r="E17" s="83">
        <f t="shared" si="1"/>
        <v>138039.86</v>
      </c>
    </row>
    <row r="18" spans="1:5" s="2" customFormat="1" ht="20.25" customHeight="1">
      <c r="A18" s="81" t="s">
        <v>38</v>
      </c>
      <c r="B18" s="27" t="s">
        <v>141</v>
      </c>
      <c r="C18" s="28">
        <v>835000</v>
      </c>
      <c r="D18" s="28">
        <v>788922.43</v>
      </c>
      <c r="E18" s="84">
        <f t="shared" si="1"/>
        <v>46077.56999999995</v>
      </c>
    </row>
    <row r="19" spans="1:5" s="2" customFormat="1" ht="20.25" customHeight="1">
      <c r="A19" s="81" t="s">
        <v>39</v>
      </c>
      <c r="B19" s="27" t="s">
        <v>142</v>
      </c>
      <c r="C19" s="28">
        <v>250000</v>
      </c>
      <c r="D19" s="28">
        <v>158037.71</v>
      </c>
      <c r="E19" s="84">
        <f t="shared" si="1"/>
        <v>91962.29000000001</v>
      </c>
    </row>
    <row r="20" spans="1:5" s="2" customFormat="1" ht="21" customHeight="1">
      <c r="A20" s="80" t="s">
        <v>42</v>
      </c>
      <c r="B20" s="25" t="s">
        <v>155</v>
      </c>
      <c r="C20" s="26">
        <f>C21+C24+C27</f>
        <v>12110000</v>
      </c>
      <c r="D20" s="30">
        <f>D24+D21+D27</f>
        <v>11434126.32</v>
      </c>
      <c r="E20" s="83">
        <f t="shared" si="1"/>
        <v>675873.6799999997</v>
      </c>
    </row>
    <row r="21" spans="1:5" s="2" customFormat="1" ht="19.5" customHeight="1">
      <c r="A21" s="80" t="s">
        <v>36</v>
      </c>
      <c r="B21" s="25" t="s">
        <v>155</v>
      </c>
      <c r="C21" s="26">
        <f>C22+C23</f>
        <v>9630000</v>
      </c>
      <c r="D21" s="26">
        <f>D22+D23</f>
        <v>9102338.89</v>
      </c>
      <c r="E21" s="83">
        <f t="shared" si="1"/>
        <v>527661.1099999994</v>
      </c>
    </row>
    <row r="22" spans="1:5" s="2" customFormat="1" ht="19.5" customHeight="1">
      <c r="A22" s="81" t="s">
        <v>38</v>
      </c>
      <c r="B22" s="27" t="s">
        <v>156</v>
      </c>
      <c r="C22" s="28">
        <v>7400000</v>
      </c>
      <c r="D22" s="28">
        <v>7394665.49</v>
      </c>
      <c r="E22" s="84">
        <f t="shared" si="1"/>
        <v>5334.5099999997765</v>
      </c>
    </row>
    <row r="23" spans="1:5" s="2" customFormat="1" ht="21" customHeight="1">
      <c r="A23" s="81" t="s">
        <v>39</v>
      </c>
      <c r="B23" s="27" t="s">
        <v>157</v>
      </c>
      <c r="C23" s="28">
        <v>2230000</v>
      </c>
      <c r="D23" s="28">
        <v>1707673.4</v>
      </c>
      <c r="E23" s="84">
        <f t="shared" si="1"/>
        <v>522326.6000000001</v>
      </c>
    </row>
    <row r="24" spans="1:5" s="2" customFormat="1" ht="32.25" customHeight="1">
      <c r="A24" s="80" t="s">
        <v>121</v>
      </c>
      <c r="B24" s="25" t="s">
        <v>143</v>
      </c>
      <c r="C24" s="26">
        <f>C25</f>
        <v>2270000</v>
      </c>
      <c r="D24" s="30">
        <f>D25</f>
        <v>2259557.43</v>
      </c>
      <c r="E24" s="83">
        <f t="shared" si="1"/>
        <v>10442.569999999832</v>
      </c>
    </row>
    <row r="25" spans="1:5" s="34" customFormat="1" ht="33.75" customHeight="1">
      <c r="A25" s="85" t="s">
        <v>122</v>
      </c>
      <c r="B25" s="31" t="s">
        <v>144</v>
      </c>
      <c r="C25" s="32">
        <f>C26</f>
        <v>2270000</v>
      </c>
      <c r="D25" s="33">
        <f>D26</f>
        <v>2259557.43</v>
      </c>
      <c r="E25" s="86">
        <f t="shared" si="1"/>
        <v>10442.569999999832</v>
      </c>
    </row>
    <row r="26" spans="1:5" ht="30" customHeight="1">
      <c r="A26" s="81" t="s">
        <v>123</v>
      </c>
      <c r="B26" s="27" t="s">
        <v>145</v>
      </c>
      <c r="C26" s="28">
        <v>2270000</v>
      </c>
      <c r="D26" s="29">
        <v>2259557.43</v>
      </c>
      <c r="E26" s="84">
        <f t="shared" si="1"/>
        <v>10442.569999999832</v>
      </c>
    </row>
    <row r="27" spans="1:5" s="2" customFormat="1" ht="21.75" customHeight="1">
      <c r="A27" s="80" t="s">
        <v>124</v>
      </c>
      <c r="B27" s="25" t="s">
        <v>146</v>
      </c>
      <c r="C27" s="26">
        <f>C28</f>
        <v>210000</v>
      </c>
      <c r="D27" s="26">
        <f>D28</f>
        <v>72230</v>
      </c>
      <c r="E27" s="83">
        <f t="shared" si="1"/>
        <v>137770</v>
      </c>
    </row>
    <row r="28" spans="1:5" s="34" customFormat="1" ht="21" customHeight="1">
      <c r="A28" s="85" t="s">
        <v>125</v>
      </c>
      <c r="B28" s="31" t="s">
        <v>151</v>
      </c>
      <c r="C28" s="32">
        <f>C29+C30+C31</f>
        <v>210000</v>
      </c>
      <c r="D28" s="32">
        <f>D29+D30+D31</f>
        <v>72230</v>
      </c>
      <c r="E28" s="86">
        <f t="shared" si="1"/>
        <v>137770</v>
      </c>
    </row>
    <row r="29" spans="1:5" s="2" customFormat="1" ht="21.75" customHeight="1">
      <c r="A29" s="81" t="s">
        <v>43</v>
      </c>
      <c r="B29" s="27" t="s">
        <v>152</v>
      </c>
      <c r="C29" s="28">
        <v>69000</v>
      </c>
      <c r="D29" s="28">
        <v>58595</v>
      </c>
      <c r="E29" s="84">
        <f t="shared" si="1"/>
        <v>10405</v>
      </c>
    </row>
    <row r="30" spans="1:5" s="2" customFormat="1" ht="20.25" customHeight="1">
      <c r="A30" s="81" t="s">
        <v>44</v>
      </c>
      <c r="B30" s="27" t="s">
        <v>153</v>
      </c>
      <c r="C30" s="28">
        <v>21000</v>
      </c>
      <c r="D30" s="28">
        <v>1835</v>
      </c>
      <c r="E30" s="84">
        <f t="shared" si="1"/>
        <v>19165</v>
      </c>
    </row>
    <row r="31" spans="1:5" s="2" customFormat="1" ht="21.75" customHeight="1">
      <c r="A31" s="87" t="s">
        <v>264</v>
      </c>
      <c r="B31" s="27" t="s">
        <v>161</v>
      </c>
      <c r="C31" s="28">
        <v>120000</v>
      </c>
      <c r="D31" s="28">
        <v>11800</v>
      </c>
      <c r="E31" s="84">
        <f t="shared" si="1"/>
        <v>108200</v>
      </c>
    </row>
    <row r="32" spans="1:5" s="2" customFormat="1" ht="48.75" customHeight="1">
      <c r="A32" s="88" t="s">
        <v>185</v>
      </c>
      <c r="B32" s="25" t="s">
        <v>186</v>
      </c>
      <c r="C32" s="26">
        <f>C33+C36</f>
        <v>847000</v>
      </c>
      <c r="D32" s="26">
        <f>D33+D36</f>
        <v>791895.53</v>
      </c>
      <c r="E32" s="83">
        <f t="shared" si="1"/>
        <v>55104.46999999997</v>
      </c>
    </row>
    <row r="33" spans="1:5" s="2" customFormat="1" ht="20.25" customHeight="1">
      <c r="A33" s="89" t="s">
        <v>36</v>
      </c>
      <c r="B33" s="31" t="s">
        <v>187</v>
      </c>
      <c r="C33" s="32">
        <f>C34+C35</f>
        <v>841000</v>
      </c>
      <c r="D33" s="32">
        <f>D34+D35</f>
        <v>791895.53</v>
      </c>
      <c r="E33" s="86">
        <f t="shared" si="1"/>
        <v>49104.46999999997</v>
      </c>
    </row>
    <row r="34" spans="1:5" s="2" customFormat="1" ht="20.25" customHeight="1">
      <c r="A34" s="87" t="s">
        <v>38</v>
      </c>
      <c r="B34" s="27" t="s">
        <v>188</v>
      </c>
      <c r="C34" s="28">
        <v>646000</v>
      </c>
      <c r="D34" s="28">
        <v>644478.81</v>
      </c>
      <c r="E34" s="84">
        <f t="shared" si="1"/>
        <v>1521.1899999999441</v>
      </c>
    </row>
    <row r="35" spans="1:5" s="2" customFormat="1" ht="22.5" customHeight="1">
      <c r="A35" s="87" t="s">
        <v>39</v>
      </c>
      <c r="B35" s="27" t="s">
        <v>189</v>
      </c>
      <c r="C35" s="28">
        <v>195000</v>
      </c>
      <c r="D35" s="28">
        <v>147416.72</v>
      </c>
      <c r="E35" s="84">
        <f t="shared" si="1"/>
        <v>47583.28</v>
      </c>
    </row>
    <row r="36" spans="1:5" s="2" customFormat="1" ht="33" customHeight="1">
      <c r="A36" s="80" t="s">
        <v>121</v>
      </c>
      <c r="B36" s="25" t="s">
        <v>190</v>
      </c>
      <c r="C36" s="26">
        <f>C37</f>
        <v>6000</v>
      </c>
      <c r="D36" s="26">
        <f>D37</f>
        <v>0</v>
      </c>
      <c r="E36" s="83">
        <f t="shared" si="1"/>
        <v>6000</v>
      </c>
    </row>
    <row r="37" spans="1:5" s="2" customFormat="1" ht="32.25" customHeight="1">
      <c r="A37" s="85" t="s">
        <v>122</v>
      </c>
      <c r="B37" s="31" t="s">
        <v>191</v>
      </c>
      <c r="C37" s="32">
        <f>C38</f>
        <v>6000</v>
      </c>
      <c r="D37" s="32">
        <f>D38</f>
        <v>0</v>
      </c>
      <c r="E37" s="86">
        <f t="shared" si="1"/>
        <v>6000</v>
      </c>
    </row>
    <row r="38" spans="1:5" s="2" customFormat="1" ht="32.25" customHeight="1">
      <c r="A38" s="81" t="s">
        <v>123</v>
      </c>
      <c r="B38" s="27" t="s">
        <v>192</v>
      </c>
      <c r="C38" s="28">
        <v>6000</v>
      </c>
      <c r="D38" s="28">
        <v>0</v>
      </c>
      <c r="E38" s="84">
        <f t="shared" si="1"/>
        <v>6000</v>
      </c>
    </row>
    <row r="39" spans="1:5" s="2" customFormat="1" ht="21" customHeight="1">
      <c r="A39" s="80" t="s">
        <v>45</v>
      </c>
      <c r="B39" s="25" t="s">
        <v>230</v>
      </c>
      <c r="C39" s="26">
        <f>C40</f>
        <v>70800</v>
      </c>
      <c r="D39" s="30">
        <v>0</v>
      </c>
      <c r="E39" s="83">
        <f t="shared" si="1"/>
        <v>70800</v>
      </c>
    </row>
    <row r="40" spans="1:7" ht="21.75" customHeight="1">
      <c r="A40" s="81" t="s">
        <v>86</v>
      </c>
      <c r="B40" s="27" t="s">
        <v>229</v>
      </c>
      <c r="C40" s="28">
        <v>70800</v>
      </c>
      <c r="D40" s="29">
        <v>0</v>
      </c>
      <c r="E40" s="84">
        <f t="shared" si="1"/>
        <v>70800</v>
      </c>
      <c r="G40" s="5" t="s">
        <v>183</v>
      </c>
    </row>
    <row r="41" spans="1:5" s="2" customFormat="1" ht="21.75" customHeight="1">
      <c r="A41" s="80" t="s">
        <v>212</v>
      </c>
      <c r="B41" s="25" t="s">
        <v>213</v>
      </c>
      <c r="C41" s="26">
        <f>C46+C42</f>
        <v>2590000</v>
      </c>
      <c r="D41" s="26">
        <f>D46+D42</f>
        <v>1881924</v>
      </c>
      <c r="E41" s="83">
        <f t="shared" si="1"/>
        <v>708076</v>
      </c>
    </row>
    <row r="42" spans="1:5" s="2" customFormat="1" ht="21.75" customHeight="1">
      <c r="A42" s="80" t="s">
        <v>269</v>
      </c>
      <c r="B42" s="25" t="s">
        <v>270</v>
      </c>
      <c r="C42" s="26">
        <f aca="true" t="shared" si="2" ref="C42:D44">C43</f>
        <v>15000</v>
      </c>
      <c r="D42" s="26">
        <f t="shared" si="2"/>
        <v>0</v>
      </c>
      <c r="E42" s="83">
        <f t="shared" si="1"/>
        <v>15000</v>
      </c>
    </row>
    <row r="43" spans="1:5" s="2" customFormat="1" ht="30.75" customHeight="1">
      <c r="A43" s="80" t="s">
        <v>271</v>
      </c>
      <c r="B43" s="25" t="s">
        <v>272</v>
      </c>
      <c r="C43" s="26">
        <f t="shared" si="2"/>
        <v>15000</v>
      </c>
      <c r="D43" s="26">
        <f t="shared" si="2"/>
        <v>0</v>
      </c>
      <c r="E43" s="83">
        <f t="shared" si="1"/>
        <v>15000</v>
      </c>
    </row>
    <row r="44" spans="1:5" s="2" customFormat="1" ht="30" customHeight="1">
      <c r="A44" s="85" t="s">
        <v>122</v>
      </c>
      <c r="B44" s="31" t="s">
        <v>273</v>
      </c>
      <c r="C44" s="26">
        <f t="shared" si="2"/>
        <v>15000</v>
      </c>
      <c r="D44" s="26">
        <f t="shared" si="2"/>
        <v>0</v>
      </c>
      <c r="E44" s="83">
        <f t="shared" si="1"/>
        <v>15000</v>
      </c>
    </row>
    <row r="45" spans="1:5" s="2" customFormat="1" ht="34.5" customHeight="1">
      <c r="A45" s="81" t="s">
        <v>123</v>
      </c>
      <c r="B45" s="27" t="s">
        <v>274</v>
      </c>
      <c r="C45" s="28">
        <v>15000</v>
      </c>
      <c r="D45" s="29">
        <v>0</v>
      </c>
      <c r="E45" s="84">
        <f t="shared" si="1"/>
        <v>15000</v>
      </c>
    </row>
    <row r="46" spans="1:5" s="2" customFormat="1" ht="31.5" customHeight="1">
      <c r="A46" s="80" t="s">
        <v>214</v>
      </c>
      <c r="B46" s="25" t="s">
        <v>215</v>
      </c>
      <c r="C46" s="26">
        <f aca="true" t="shared" si="3" ref="C46:D48">C47</f>
        <v>2575000</v>
      </c>
      <c r="D46" s="30">
        <f t="shared" si="3"/>
        <v>1881924</v>
      </c>
      <c r="E46" s="83">
        <f t="shared" si="1"/>
        <v>693076</v>
      </c>
    </row>
    <row r="47" spans="1:5" ht="31.5" customHeight="1">
      <c r="A47" s="80" t="s">
        <v>121</v>
      </c>
      <c r="B47" s="27" t="s">
        <v>216</v>
      </c>
      <c r="C47" s="28">
        <v>2575000</v>
      </c>
      <c r="D47" s="29">
        <f>D48</f>
        <v>1881924</v>
      </c>
      <c r="E47" s="84">
        <f t="shared" si="1"/>
        <v>693076</v>
      </c>
    </row>
    <row r="48" spans="1:5" s="34" customFormat="1" ht="31.5" customHeight="1">
      <c r="A48" s="85" t="s">
        <v>122</v>
      </c>
      <c r="B48" s="31" t="s">
        <v>216</v>
      </c>
      <c r="C48" s="32">
        <f t="shared" si="3"/>
        <v>2575000</v>
      </c>
      <c r="D48" s="33">
        <f t="shared" si="3"/>
        <v>1881924</v>
      </c>
      <c r="E48" s="86">
        <f t="shared" si="1"/>
        <v>693076</v>
      </c>
    </row>
    <row r="49" spans="1:5" ht="29.25" customHeight="1">
      <c r="A49" s="81" t="s">
        <v>123</v>
      </c>
      <c r="B49" s="27" t="s">
        <v>217</v>
      </c>
      <c r="C49" s="28">
        <v>2575000</v>
      </c>
      <c r="D49" s="29">
        <v>1881924</v>
      </c>
      <c r="E49" s="84">
        <f t="shared" si="1"/>
        <v>693076</v>
      </c>
    </row>
    <row r="50" spans="1:5" s="2" customFormat="1" ht="21.75" customHeight="1">
      <c r="A50" s="80" t="s">
        <v>163</v>
      </c>
      <c r="B50" s="25" t="s">
        <v>238</v>
      </c>
      <c r="C50" s="26">
        <f>C51</f>
        <v>71074000</v>
      </c>
      <c r="D50" s="26">
        <f>D51</f>
        <v>59670766.730000004</v>
      </c>
      <c r="E50" s="83">
        <f t="shared" si="1"/>
        <v>11403233.269999996</v>
      </c>
    </row>
    <row r="51" spans="1:5" s="2" customFormat="1" ht="20.25" customHeight="1">
      <c r="A51" s="80" t="s">
        <v>237</v>
      </c>
      <c r="B51" s="25" t="s">
        <v>162</v>
      </c>
      <c r="C51" s="26">
        <f>C52</f>
        <v>71074000</v>
      </c>
      <c r="D51" s="26">
        <f>D52</f>
        <v>59670766.730000004</v>
      </c>
      <c r="E51" s="83">
        <f t="shared" si="1"/>
        <v>11403233.269999996</v>
      </c>
    </row>
    <row r="52" spans="1:5" s="2" customFormat="1" ht="30" customHeight="1">
      <c r="A52" s="90" t="s">
        <v>235</v>
      </c>
      <c r="B52" s="31" t="s">
        <v>240</v>
      </c>
      <c r="C52" s="26">
        <f>C53+C63</f>
        <v>71074000</v>
      </c>
      <c r="D52" s="26">
        <f>D53+D63</f>
        <v>59670766.730000004</v>
      </c>
      <c r="E52" s="83">
        <f t="shared" si="1"/>
        <v>11403233.269999996</v>
      </c>
    </row>
    <row r="53" spans="1:5" s="2" customFormat="1" ht="22.5" customHeight="1">
      <c r="A53" s="91" t="s">
        <v>236</v>
      </c>
      <c r="B53" s="25" t="s">
        <v>239</v>
      </c>
      <c r="C53" s="26">
        <f>C54+C57</f>
        <v>17400000</v>
      </c>
      <c r="D53" s="26">
        <f>D54+D57</f>
        <v>17396808.6</v>
      </c>
      <c r="E53" s="83">
        <f t="shared" si="1"/>
        <v>3191.39999999851</v>
      </c>
    </row>
    <row r="54" spans="1:5" s="2" customFormat="1" ht="45" customHeight="1">
      <c r="A54" s="80" t="s">
        <v>241</v>
      </c>
      <c r="B54" s="25" t="s">
        <v>242</v>
      </c>
      <c r="C54" s="26">
        <f>C55+C56</f>
        <v>17350000</v>
      </c>
      <c r="D54" s="26">
        <f>D55+D56</f>
        <v>17349999.17</v>
      </c>
      <c r="E54" s="83">
        <f t="shared" si="1"/>
        <v>0.8299999982118607</v>
      </c>
    </row>
    <row r="55" spans="1:5" s="2" customFormat="1" ht="22.5" customHeight="1">
      <c r="A55" s="81" t="s">
        <v>243</v>
      </c>
      <c r="B55" s="27" t="s">
        <v>244</v>
      </c>
      <c r="C55" s="28">
        <v>17350000</v>
      </c>
      <c r="D55" s="29">
        <v>17349999.17</v>
      </c>
      <c r="E55" s="84">
        <f t="shared" si="1"/>
        <v>0.8299999982118607</v>
      </c>
    </row>
    <row r="56" spans="1:5" s="2" customFormat="1" ht="23.25" customHeight="1">
      <c r="A56" s="81" t="s">
        <v>246</v>
      </c>
      <c r="B56" s="27" t="s">
        <v>245</v>
      </c>
      <c r="C56" s="28">
        <v>0</v>
      </c>
      <c r="D56" s="29">
        <v>0</v>
      </c>
      <c r="E56" s="84">
        <f t="shared" si="1"/>
        <v>0</v>
      </c>
    </row>
    <row r="57" spans="1:5" s="2" customFormat="1" ht="24.75" customHeight="1">
      <c r="A57" s="80" t="s">
        <v>126</v>
      </c>
      <c r="B57" s="25" t="s">
        <v>196</v>
      </c>
      <c r="C57" s="26">
        <f>C58</f>
        <v>50000</v>
      </c>
      <c r="D57" s="30">
        <f>D58</f>
        <v>46809.43</v>
      </c>
      <c r="E57" s="83">
        <f t="shared" si="1"/>
        <v>3190.5699999999997</v>
      </c>
    </row>
    <row r="58" spans="1:5" s="34" customFormat="1" ht="57.75" customHeight="1">
      <c r="A58" s="139" t="s">
        <v>248</v>
      </c>
      <c r="B58" s="140" t="s">
        <v>218</v>
      </c>
      <c r="C58" s="141">
        <v>50000</v>
      </c>
      <c r="D58" s="141">
        <v>46809.43</v>
      </c>
      <c r="E58" s="142">
        <f t="shared" si="1"/>
        <v>3190.5699999999997</v>
      </c>
    </row>
    <row r="59" spans="1:5" s="2" customFormat="1" ht="12.75" customHeight="1" hidden="1">
      <c r="A59" s="139"/>
      <c r="B59" s="140"/>
      <c r="C59" s="141"/>
      <c r="D59" s="141"/>
      <c r="E59" s="142"/>
    </row>
    <row r="60" spans="1:5" s="2" customFormat="1" ht="12.75" customHeight="1" hidden="1">
      <c r="A60" s="139"/>
      <c r="B60" s="140"/>
      <c r="C60" s="141"/>
      <c r="D60" s="141"/>
      <c r="E60" s="142"/>
    </row>
    <row r="61" spans="1:5" s="2" customFormat="1" ht="12.75" customHeight="1" hidden="1">
      <c r="A61" s="139"/>
      <c r="B61" s="140"/>
      <c r="C61" s="141"/>
      <c r="D61" s="141"/>
      <c r="E61" s="142"/>
    </row>
    <row r="62" spans="1:5" s="2" customFormat="1" ht="12.75" customHeight="1" hidden="1">
      <c r="A62" s="139"/>
      <c r="B62" s="140"/>
      <c r="C62" s="141"/>
      <c r="D62" s="141"/>
      <c r="E62" s="142"/>
    </row>
    <row r="63" spans="1:5" s="2" customFormat="1" ht="30.75" customHeight="1">
      <c r="A63" s="80" t="s">
        <v>121</v>
      </c>
      <c r="B63" s="25" t="s">
        <v>195</v>
      </c>
      <c r="C63" s="26">
        <f>C64</f>
        <v>53674000</v>
      </c>
      <c r="D63" s="26">
        <f>D64</f>
        <v>42273958.13</v>
      </c>
      <c r="E63" s="83">
        <f aca="true" t="shared" si="4" ref="E63:E79">C63-D63</f>
        <v>11400041.869999997</v>
      </c>
    </row>
    <row r="64" spans="1:5" s="34" customFormat="1" ht="34.5" customHeight="1">
      <c r="A64" s="85" t="s">
        <v>122</v>
      </c>
      <c r="B64" s="31" t="s">
        <v>194</v>
      </c>
      <c r="C64" s="32">
        <f>C65+C69</f>
        <v>53674000</v>
      </c>
      <c r="D64" s="32">
        <f>D65+D69</f>
        <v>42273958.13</v>
      </c>
      <c r="E64" s="83">
        <f t="shared" si="4"/>
        <v>11400041.869999997</v>
      </c>
    </row>
    <row r="65" spans="1:5" s="2" customFormat="1" ht="31.5" customHeight="1">
      <c r="A65" s="81" t="s">
        <v>123</v>
      </c>
      <c r="B65" s="27" t="s">
        <v>193</v>
      </c>
      <c r="C65" s="28">
        <v>47169000</v>
      </c>
      <c r="D65" s="28">
        <v>36954627.38</v>
      </c>
      <c r="E65" s="84">
        <f t="shared" si="4"/>
        <v>10214372.619999997</v>
      </c>
    </row>
    <row r="66" spans="1:5" s="2" customFormat="1" ht="21" customHeight="1" hidden="1">
      <c r="A66" s="80" t="s">
        <v>171</v>
      </c>
      <c r="B66" s="25" t="s">
        <v>175</v>
      </c>
      <c r="C66" s="26">
        <f>C67</f>
        <v>0</v>
      </c>
      <c r="D66" s="26">
        <f>D67</f>
        <v>0</v>
      </c>
      <c r="E66" s="84">
        <f t="shared" si="4"/>
        <v>0</v>
      </c>
    </row>
    <row r="67" spans="1:5" s="2" customFormat="1" ht="19.5" customHeight="1" hidden="1">
      <c r="A67" s="80" t="s">
        <v>172</v>
      </c>
      <c r="B67" s="25" t="s">
        <v>174</v>
      </c>
      <c r="C67" s="26">
        <f>C68</f>
        <v>0</v>
      </c>
      <c r="D67" s="26">
        <f>D68</f>
        <v>0</v>
      </c>
      <c r="E67" s="84">
        <f t="shared" si="4"/>
        <v>0</v>
      </c>
    </row>
    <row r="68" spans="1:5" s="2" customFormat="1" ht="27.75" customHeight="1" hidden="1">
      <c r="A68" s="81" t="s">
        <v>173</v>
      </c>
      <c r="B68" s="27" t="s">
        <v>176</v>
      </c>
      <c r="C68" s="28">
        <v>0</v>
      </c>
      <c r="D68" s="28">
        <v>0</v>
      </c>
      <c r="E68" s="84">
        <f t="shared" si="4"/>
        <v>0</v>
      </c>
    </row>
    <row r="69" spans="1:5" s="2" customFormat="1" ht="20.25" customHeight="1">
      <c r="A69" s="92" t="s">
        <v>234</v>
      </c>
      <c r="B69" s="27" t="s">
        <v>227</v>
      </c>
      <c r="C69" s="28">
        <v>6505000</v>
      </c>
      <c r="D69" s="28">
        <v>5319330.75</v>
      </c>
      <c r="E69" s="84">
        <f t="shared" si="4"/>
        <v>1185669.25</v>
      </c>
    </row>
    <row r="70" spans="1:5" s="2" customFormat="1" ht="25.5" customHeight="1">
      <c r="A70" s="80" t="s">
        <v>171</v>
      </c>
      <c r="B70" s="25" t="s">
        <v>175</v>
      </c>
      <c r="C70" s="26">
        <f>C71+C73+C75</f>
        <v>215000</v>
      </c>
      <c r="D70" s="26">
        <f>D71+D73+D75</f>
        <v>215000</v>
      </c>
      <c r="E70" s="83">
        <f t="shared" si="4"/>
        <v>0</v>
      </c>
    </row>
    <row r="71" spans="1:5" s="2" customFormat="1" ht="21" customHeight="1">
      <c r="A71" s="80" t="s">
        <v>231</v>
      </c>
      <c r="B71" s="25" t="s">
        <v>232</v>
      </c>
      <c r="C71" s="26">
        <f>C72</f>
        <v>30000</v>
      </c>
      <c r="D71" s="26">
        <f>D72</f>
        <v>30000</v>
      </c>
      <c r="E71" s="83">
        <f t="shared" si="4"/>
        <v>0</v>
      </c>
    </row>
    <row r="72" spans="1:5" s="2" customFormat="1" ht="30.75" customHeight="1">
      <c r="A72" s="81" t="s">
        <v>173</v>
      </c>
      <c r="B72" s="27" t="s">
        <v>233</v>
      </c>
      <c r="C72" s="28">
        <v>30000</v>
      </c>
      <c r="D72" s="28">
        <v>30000</v>
      </c>
      <c r="E72" s="84">
        <f t="shared" si="4"/>
        <v>0</v>
      </c>
    </row>
    <row r="73" spans="1:5" s="2" customFormat="1" ht="27" customHeight="1">
      <c r="A73" s="80" t="s">
        <v>172</v>
      </c>
      <c r="B73" s="25" t="s">
        <v>174</v>
      </c>
      <c r="C73" s="26">
        <f>C74</f>
        <v>105000</v>
      </c>
      <c r="D73" s="26">
        <f>D74</f>
        <v>105000</v>
      </c>
      <c r="E73" s="83">
        <f>C73-D73</f>
        <v>0</v>
      </c>
    </row>
    <row r="74" spans="1:5" s="2" customFormat="1" ht="30.75" customHeight="1">
      <c r="A74" s="81" t="s">
        <v>173</v>
      </c>
      <c r="B74" s="27" t="s">
        <v>249</v>
      </c>
      <c r="C74" s="28">
        <v>105000</v>
      </c>
      <c r="D74" s="28">
        <v>105000</v>
      </c>
      <c r="E74" s="84">
        <f>C74-D74</f>
        <v>0</v>
      </c>
    </row>
    <row r="75" spans="1:5" s="2" customFormat="1" ht="30.75" customHeight="1">
      <c r="A75" s="80" t="s">
        <v>250</v>
      </c>
      <c r="B75" s="25" t="s">
        <v>251</v>
      </c>
      <c r="C75" s="26">
        <f>C76</f>
        <v>80000</v>
      </c>
      <c r="D75" s="26">
        <f>D76</f>
        <v>80000</v>
      </c>
      <c r="E75" s="83">
        <f>C75-D75</f>
        <v>0</v>
      </c>
    </row>
    <row r="76" spans="1:5" s="2" customFormat="1" ht="30.75" customHeight="1">
      <c r="A76" s="81" t="s">
        <v>173</v>
      </c>
      <c r="B76" s="27" t="s">
        <v>252</v>
      </c>
      <c r="C76" s="28">
        <v>80000</v>
      </c>
      <c r="D76" s="28">
        <v>80000</v>
      </c>
      <c r="E76" s="84">
        <f>C76-D76</f>
        <v>0</v>
      </c>
    </row>
    <row r="77" spans="1:5" s="2" customFormat="1" ht="23.25" customHeight="1">
      <c r="A77" s="80" t="s">
        <v>168</v>
      </c>
      <c r="B77" s="25" t="s">
        <v>169</v>
      </c>
      <c r="C77" s="26">
        <f>C78+C82+C81</f>
        <v>385000</v>
      </c>
      <c r="D77" s="26">
        <f>D78+D82+D81</f>
        <v>384500</v>
      </c>
      <c r="E77" s="83">
        <f t="shared" si="4"/>
        <v>500</v>
      </c>
    </row>
    <row r="78" spans="1:5" s="2" customFormat="1" ht="30.75" customHeight="1">
      <c r="A78" s="80" t="s">
        <v>167</v>
      </c>
      <c r="B78" s="25" t="s">
        <v>199</v>
      </c>
      <c r="C78" s="26">
        <f>C79</f>
        <v>0</v>
      </c>
      <c r="D78" s="26">
        <f>D79</f>
        <v>0</v>
      </c>
      <c r="E78" s="83">
        <f t="shared" si="4"/>
        <v>0</v>
      </c>
    </row>
    <row r="79" spans="1:5" s="34" customFormat="1" ht="45" customHeight="1">
      <c r="A79" s="139" t="s">
        <v>46</v>
      </c>
      <c r="B79" s="140" t="s">
        <v>219</v>
      </c>
      <c r="C79" s="141">
        <v>0</v>
      </c>
      <c r="D79" s="141">
        <v>0</v>
      </c>
      <c r="E79" s="142">
        <f t="shared" si="4"/>
        <v>0</v>
      </c>
    </row>
    <row r="80" spans="1:5" s="2" customFormat="1" ht="12.75" customHeight="1" hidden="1">
      <c r="A80" s="139"/>
      <c r="B80" s="140"/>
      <c r="C80" s="141"/>
      <c r="D80" s="141"/>
      <c r="E80" s="142"/>
    </row>
    <row r="81" spans="1:5" s="2" customFormat="1" ht="21" customHeight="1">
      <c r="A81" s="81" t="s">
        <v>184</v>
      </c>
      <c r="B81" s="27" t="s">
        <v>291</v>
      </c>
      <c r="C81" s="28">
        <v>85000</v>
      </c>
      <c r="D81" s="28">
        <v>85000</v>
      </c>
      <c r="E81" s="84">
        <f>C81-D81</f>
        <v>0</v>
      </c>
    </row>
    <row r="82" spans="1:5" s="2" customFormat="1" ht="30">
      <c r="A82" s="80" t="s">
        <v>121</v>
      </c>
      <c r="B82" s="25" t="s">
        <v>198</v>
      </c>
      <c r="C82" s="26">
        <f>C83</f>
        <v>300000</v>
      </c>
      <c r="D82" s="26">
        <f>D83</f>
        <v>299500</v>
      </c>
      <c r="E82" s="83">
        <f aca="true" t="shared" si="5" ref="E82:E88">C82-D82</f>
        <v>500</v>
      </c>
    </row>
    <row r="83" spans="1:5" s="34" customFormat="1" ht="36" customHeight="1">
      <c r="A83" s="85" t="s">
        <v>122</v>
      </c>
      <c r="B83" s="31" t="s">
        <v>197</v>
      </c>
      <c r="C83" s="32">
        <f>C84</f>
        <v>300000</v>
      </c>
      <c r="D83" s="32">
        <f>D84</f>
        <v>299500</v>
      </c>
      <c r="E83" s="83">
        <f t="shared" si="5"/>
        <v>500</v>
      </c>
    </row>
    <row r="84" spans="1:5" ht="29.25" customHeight="1">
      <c r="A84" s="81" t="s">
        <v>123</v>
      </c>
      <c r="B84" s="27" t="s">
        <v>220</v>
      </c>
      <c r="C84" s="28">
        <v>300000</v>
      </c>
      <c r="D84" s="28">
        <v>299500</v>
      </c>
      <c r="E84" s="84">
        <f t="shared" si="5"/>
        <v>500</v>
      </c>
    </row>
    <row r="85" spans="1:5" ht="23.25" customHeight="1">
      <c r="A85" s="80" t="s">
        <v>177</v>
      </c>
      <c r="B85" s="25" t="s">
        <v>179</v>
      </c>
      <c r="C85" s="26">
        <f>C86</f>
        <v>15000</v>
      </c>
      <c r="D85" s="26">
        <f>D86</f>
        <v>15000</v>
      </c>
      <c r="E85" s="83">
        <f t="shared" si="5"/>
        <v>0</v>
      </c>
    </row>
    <row r="86" spans="1:5" ht="25.5" customHeight="1">
      <c r="A86" s="80" t="s">
        <v>178</v>
      </c>
      <c r="B86" s="25" t="s">
        <v>180</v>
      </c>
      <c r="C86" s="26">
        <f>C87</f>
        <v>15000</v>
      </c>
      <c r="D86" s="26">
        <f>D87</f>
        <v>15000</v>
      </c>
      <c r="E86" s="83">
        <f t="shared" si="5"/>
        <v>0</v>
      </c>
    </row>
    <row r="87" spans="1:5" ht="30" customHeight="1">
      <c r="A87" s="81" t="s">
        <v>181</v>
      </c>
      <c r="B87" s="27" t="s">
        <v>256</v>
      </c>
      <c r="C87" s="28">
        <v>15000</v>
      </c>
      <c r="D87" s="28">
        <v>15000</v>
      </c>
      <c r="E87" s="84">
        <f t="shared" si="5"/>
        <v>0</v>
      </c>
    </row>
    <row r="88" spans="1:5" ht="24" customHeight="1">
      <c r="A88" s="80" t="s">
        <v>166</v>
      </c>
      <c r="B88" s="25" t="s">
        <v>170</v>
      </c>
      <c r="C88" s="26">
        <f>C89+C92+C95</f>
        <v>3584200</v>
      </c>
      <c r="D88" s="26">
        <f>D89+D92+D95</f>
        <v>3503377.92</v>
      </c>
      <c r="E88" s="83">
        <f t="shared" si="5"/>
        <v>80822.08000000007</v>
      </c>
    </row>
    <row r="89" spans="1:5" s="2" customFormat="1" ht="31.5" customHeight="1">
      <c r="A89" s="80" t="s">
        <v>127</v>
      </c>
      <c r="B89" s="25" t="s">
        <v>200</v>
      </c>
      <c r="C89" s="26">
        <f>C90</f>
        <v>850000</v>
      </c>
      <c r="D89" s="26">
        <f>D90</f>
        <v>814177.92</v>
      </c>
      <c r="E89" s="83">
        <f aca="true" t="shared" si="6" ref="E89:E115">C89-D89</f>
        <v>35822.07999999996</v>
      </c>
    </row>
    <row r="90" spans="1:5" s="34" customFormat="1" ht="30.75" customHeight="1">
      <c r="A90" s="85" t="s">
        <v>128</v>
      </c>
      <c r="B90" s="31" t="s">
        <v>201</v>
      </c>
      <c r="C90" s="32">
        <f>C91</f>
        <v>850000</v>
      </c>
      <c r="D90" s="32">
        <f>D91</f>
        <v>814177.92</v>
      </c>
      <c r="E90" s="86">
        <f t="shared" si="6"/>
        <v>35822.07999999996</v>
      </c>
    </row>
    <row r="91" spans="1:5" s="2" customFormat="1" ht="22.5" customHeight="1">
      <c r="A91" s="81" t="s">
        <v>47</v>
      </c>
      <c r="B91" s="27" t="s">
        <v>202</v>
      </c>
      <c r="C91" s="28">
        <v>850000</v>
      </c>
      <c r="D91" s="28">
        <v>814177.92</v>
      </c>
      <c r="E91" s="84">
        <f t="shared" si="6"/>
        <v>35822.07999999996</v>
      </c>
    </row>
    <row r="92" spans="1:5" s="2" customFormat="1" ht="24.75" customHeight="1">
      <c r="A92" s="80" t="s">
        <v>129</v>
      </c>
      <c r="B92" s="25" t="s">
        <v>203</v>
      </c>
      <c r="C92" s="26">
        <f>C94+C93</f>
        <v>237000</v>
      </c>
      <c r="D92" s="26">
        <f>D94+D93</f>
        <v>192000</v>
      </c>
      <c r="E92" s="83">
        <f t="shared" si="6"/>
        <v>45000</v>
      </c>
    </row>
    <row r="93" spans="1:5" s="2" customFormat="1" ht="25.5" customHeight="1">
      <c r="A93" s="81" t="s">
        <v>182</v>
      </c>
      <c r="B93" s="27" t="s">
        <v>204</v>
      </c>
      <c r="C93" s="28">
        <v>37000</v>
      </c>
      <c r="D93" s="28">
        <v>37000</v>
      </c>
      <c r="E93" s="84">
        <f t="shared" si="6"/>
        <v>0</v>
      </c>
    </row>
    <row r="94" spans="1:5" s="2" customFormat="1" ht="24.75" customHeight="1">
      <c r="A94" s="81" t="s">
        <v>130</v>
      </c>
      <c r="B94" s="27" t="s">
        <v>205</v>
      </c>
      <c r="C94" s="28">
        <v>200000</v>
      </c>
      <c r="D94" s="28">
        <v>155000</v>
      </c>
      <c r="E94" s="84">
        <f t="shared" si="6"/>
        <v>45000</v>
      </c>
    </row>
    <row r="95" spans="1:5" s="2" customFormat="1" ht="23.25" customHeight="1">
      <c r="A95" s="80" t="s">
        <v>129</v>
      </c>
      <c r="B95" s="25" t="s">
        <v>154</v>
      </c>
      <c r="C95" s="26">
        <f>C96+C97</f>
        <v>2497200</v>
      </c>
      <c r="D95" s="26">
        <f>D96+D97</f>
        <v>2497200</v>
      </c>
      <c r="E95" s="83">
        <f t="shared" si="6"/>
        <v>0</v>
      </c>
    </row>
    <row r="96" spans="1:5" s="2" customFormat="1" ht="29.25">
      <c r="A96" s="81" t="s">
        <v>131</v>
      </c>
      <c r="B96" s="27" t="s">
        <v>228</v>
      </c>
      <c r="C96" s="28">
        <v>2347000</v>
      </c>
      <c r="D96" s="28">
        <v>2347000</v>
      </c>
      <c r="E96" s="84">
        <f t="shared" si="6"/>
        <v>0</v>
      </c>
    </row>
    <row r="97" spans="1:5" s="2" customFormat="1" ht="21.75" customHeight="1">
      <c r="A97" s="81" t="s">
        <v>184</v>
      </c>
      <c r="B97" s="27" t="s">
        <v>265</v>
      </c>
      <c r="C97" s="28">
        <v>150200</v>
      </c>
      <c r="D97" s="28">
        <v>150200</v>
      </c>
      <c r="E97" s="84">
        <f t="shared" si="6"/>
        <v>0</v>
      </c>
    </row>
    <row r="98" spans="1:5" s="2" customFormat="1" ht="24" customHeight="1">
      <c r="A98" s="80" t="s">
        <v>164</v>
      </c>
      <c r="B98" s="25" t="s">
        <v>165</v>
      </c>
      <c r="C98" s="26">
        <f>C99+C105+C104</f>
        <v>91900</v>
      </c>
      <c r="D98" s="26">
        <f>D99+D105+D104</f>
        <v>0</v>
      </c>
      <c r="E98" s="83">
        <f t="shared" si="6"/>
        <v>91900</v>
      </c>
    </row>
    <row r="99" spans="1:5" s="2" customFormat="1" ht="33.75" customHeight="1">
      <c r="A99" s="80" t="s">
        <v>132</v>
      </c>
      <c r="B99" s="25" t="s">
        <v>206</v>
      </c>
      <c r="C99" s="26">
        <f>C100</f>
        <v>91900</v>
      </c>
      <c r="D99" s="26">
        <f>D100</f>
        <v>0</v>
      </c>
      <c r="E99" s="83">
        <f t="shared" si="6"/>
        <v>91900</v>
      </c>
    </row>
    <row r="100" spans="1:5" s="2" customFormat="1" ht="33.75" customHeight="1">
      <c r="A100" s="80" t="s">
        <v>121</v>
      </c>
      <c r="B100" s="25" t="s">
        <v>207</v>
      </c>
      <c r="C100" s="26">
        <f>C101</f>
        <v>91900</v>
      </c>
      <c r="D100" s="26">
        <f>D101</f>
        <v>0</v>
      </c>
      <c r="E100" s="83">
        <f t="shared" si="6"/>
        <v>91900</v>
      </c>
    </row>
    <row r="101" spans="1:5" s="34" customFormat="1" ht="34.5" customHeight="1">
      <c r="A101" s="85" t="s">
        <v>122</v>
      </c>
      <c r="B101" s="31" t="s">
        <v>208</v>
      </c>
      <c r="C101" s="32">
        <f>C102+C103</f>
        <v>91900</v>
      </c>
      <c r="D101" s="33">
        <f>D102+D103</f>
        <v>0</v>
      </c>
      <c r="E101" s="86">
        <f t="shared" si="6"/>
        <v>91900</v>
      </c>
    </row>
    <row r="102" spans="1:5" s="2" customFormat="1" ht="34.5" customHeight="1">
      <c r="A102" s="81" t="s">
        <v>123</v>
      </c>
      <c r="B102" s="27" t="s">
        <v>209</v>
      </c>
      <c r="C102" s="28">
        <v>91900</v>
      </c>
      <c r="D102" s="29">
        <v>0</v>
      </c>
      <c r="E102" s="84">
        <f t="shared" si="6"/>
        <v>91900</v>
      </c>
    </row>
    <row r="103" spans="1:5" s="2" customFormat="1" ht="30" customHeight="1" hidden="1">
      <c r="A103" s="81" t="s">
        <v>158</v>
      </c>
      <c r="B103" s="27" t="s">
        <v>159</v>
      </c>
      <c r="C103" s="28">
        <v>0</v>
      </c>
      <c r="D103" s="29">
        <v>0</v>
      </c>
      <c r="E103" s="84">
        <f t="shared" si="6"/>
        <v>0</v>
      </c>
    </row>
    <row r="104" spans="1:5" s="2" customFormat="1" ht="30" customHeight="1" hidden="1">
      <c r="A104" s="81" t="s">
        <v>158</v>
      </c>
      <c r="B104" s="27" t="s">
        <v>159</v>
      </c>
      <c r="C104" s="28">
        <v>0</v>
      </c>
      <c r="D104" s="29">
        <v>0</v>
      </c>
      <c r="E104" s="84">
        <f t="shared" si="6"/>
        <v>0</v>
      </c>
    </row>
    <row r="105" spans="1:5" s="34" customFormat="1" ht="47.25" customHeight="1">
      <c r="A105" s="85" t="s">
        <v>48</v>
      </c>
      <c r="B105" s="31" t="s">
        <v>221</v>
      </c>
      <c r="C105" s="32">
        <v>0</v>
      </c>
      <c r="D105" s="33">
        <v>0</v>
      </c>
      <c r="E105" s="86">
        <f t="shared" si="6"/>
        <v>0</v>
      </c>
    </row>
    <row r="106" spans="1:5" s="34" customFormat="1" ht="22.5" customHeight="1">
      <c r="A106" s="80" t="s">
        <v>266</v>
      </c>
      <c r="B106" s="25" t="s">
        <v>267</v>
      </c>
      <c r="C106" s="32">
        <f>C107+C108</f>
        <v>1768000</v>
      </c>
      <c r="D106" s="32">
        <f>D107+D108</f>
        <v>1762611.44</v>
      </c>
      <c r="E106" s="86">
        <f t="shared" si="6"/>
        <v>5388.560000000056</v>
      </c>
    </row>
    <row r="107" spans="1:5" s="34" customFormat="1" ht="22.5" customHeight="1">
      <c r="A107" s="81" t="s">
        <v>184</v>
      </c>
      <c r="B107" s="27" t="s">
        <v>268</v>
      </c>
      <c r="C107" s="28">
        <v>18000</v>
      </c>
      <c r="D107" s="29">
        <v>18000</v>
      </c>
      <c r="E107" s="86">
        <f t="shared" si="6"/>
        <v>0</v>
      </c>
    </row>
    <row r="108" spans="1:5" s="2" customFormat="1" ht="33.75" customHeight="1">
      <c r="A108" s="80" t="s">
        <v>133</v>
      </c>
      <c r="B108" s="25" t="s">
        <v>210</v>
      </c>
      <c r="C108" s="26">
        <f>C109</f>
        <v>1750000</v>
      </c>
      <c r="D108" s="30">
        <f>D109</f>
        <v>1744611.44</v>
      </c>
      <c r="E108" s="83">
        <f t="shared" si="6"/>
        <v>5388.560000000056</v>
      </c>
    </row>
    <row r="109" spans="1:5" s="2" customFormat="1" ht="47.25" customHeight="1">
      <c r="A109" s="81" t="s">
        <v>49</v>
      </c>
      <c r="B109" s="27" t="s">
        <v>222</v>
      </c>
      <c r="C109" s="28">
        <v>1750000</v>
      </c>
      <c r="D109" s="29">
        <v>1744611.44</v>
      </c>
      <c r="E109" s="84">
        <f t="shared" si="6"/>
        <v>5388.560000000056</v>
      </c>
    </row>
    <row r="110" spans="1:5" s="2" customFormat="1" ht="47.25" customHeight="1">
      <c r="A110" s="79" t="s">
        <v>275</v>
      </c>
      <c r="B110" s="25" t="s">
        <v>276</v>
      </c>
      <c r="C110" s="102">
        <f aca="true" t="shared" si="7" ref="C110:D114">C111</f>
        <v>8100</v>
      </c>
      <c r="D110" s="102">
        <f t="shared" si="7"/>
        <v>8100</v>
      </c>
      <c r="E110" s="83">
        <f t="shared" si="6"/>
        <v>0</v>
      </c>
    </row>
    <row r="111" spans="1:5" s="2" customFormat="1" ht="21" customHeight="1">
      <c r="A111" s="79" t="s">
        <v>277</v>
      </c>
      <c r="B111" s="25" t="s">
        <v>278</v>
      </c>
      <c r="C111" s="102">
        <f t="shared" si="7"/>
        <v>8100</v>
      </c>
      <c r="D111" s="102">
        <f t="shared" si="7"/>
        <v>8100</v>
      </c>
      <c r="E111" s="83">
        <f t="shared" si="6"/>
        <v>0</v>
      </c>
    </row>
    <row r="112" spans="1:5" s="2" customFormat="1" ht="30" customHeight="1">
      <c r="A112" s="90" t="s">
        <v>279</v>
      </c>
      <c r="B112" s="31" t="s">
        <v>280</v>
      </c>
      <c r="C112" s="103">
        <f t="shared" si="7"/>
        <v>8100</v>
      </c>
      <c r="D112" s="103">
        <f t="shared" si="7"/>
        <v>8100</v>
      </c>
      <c r="E112" s="86">
        <f t="shared" si="6"/>
        <v>0</v>
      </c>
    </row>
    <row r="113" spans="1:5" s="2" customFormat="1" ht="22.5" customHeight="1">
      <c r="A113" s="92" t="s">
        <v>281</v>
      </c>
      <c r="B113" s="27" t="s">
        <v>282</v>
      </c>
      <c r="C113" s="99">
        <f t="shared" si="7"/>
        <v>8100</v>
      </c>
      <c r="D113" s="99">
        <f t="shared" si="7"/>
        <v>8100</v>
      </c>
      <c r="E113" s="84">
        <f t="shared" si="6"/>
        <v>0</v>
      </c>
    </row>
    <row r="114" spans="1:5" s="2" customFormat="1" ht="30.75" customHeight="1">
      <c r="A114" s="101" t="s">
        <v>283</v>
      </c>
      <c r="B114" s="27" t="s">
        <v>284</v>
      </c>
      <c r="C114" s="99">
        <f t="shared" si="7"/>
        <v>8100</v>
      </c>
      <c r="D114" s="99">
        <f t="shared" si="7"/>
        <v>8100</v>
      </c>
      <c r="E114" s="84">
        <f t="shared" si="6"/>
        <v>0</v>
      </c>
    </row>
    <row r="115" spans="1:5" s="2" customFormat="1" ht="24.75" customHeight="1">
      <c r="A115" s="92" t="s">
        <v>257</v>
      </c>
      <c r="B115" s="27" t="s">
        <v>285</v>
      </c>
      <c r="C115" s="99">
        <v>8100</v>
      </c>
      <c r="D115" s="100">
        <v>8100</v>
      </c>
      <c r="E115" s="84">
        <f t="shared" si="6"/>
        <v>0</v>
      </c>
    </row>
    <row r="116" spans="1:5" s="2" customFormat="1" ht="27" customHeight="1" thickBot="1">
      <c r="A116" s="93" t="s">
        <v>50</v>
      </c>
      <c r="B116" s="94"/>
      <c r="C116" s="95">
        <f>C106+C98+C88+C77+C50+C4+C41+C70+C85+C110</f>
        <v>95789000</v>
      </c>
      <c r="D116" s="95">
        <f>D106+D98+D88+D77+D50+D4+D41+D70+D85+D110</f>
        <v>82324014.14</v>
      </c>
      <c r="E116" s="96">
        <f>C116-D116</f>
        <v>13464985.86</v>
      </c>
    </row>
  </sheetData>
  <sheetProtection/>
  <mergeCells count="14">
    <mergeCell ref="B58:B62"/>
    <mergeCell ref="C58:C62"/>
    <mergeCell ref="D58:D62"/>
    <mergeCell ref="E58:E62"/>
    <mergeCell ref="A79:A80"/>
    <mergeCell ref="B79:B80"/>
    <mergeCell ref="C79:C80"/>
    <mergeCell ref="D79:D80"/>
    <mergeCell ref="E79:E80"/>
    <mergeCell ref="A11:A12"/>
    <mergeCell ref="C11:C12"/>
    <mergeCell ref="D11:D12"/>
    <mergeCell ref="E11:E12"/>
    <mergeCell ref="A58:A62"/>
  </mergeCells>
  <printOptions/>
  <pageMargins left="0.75" right="0.75" top="0.35" bottom="0.36" header="0.5" footer="0.5"/>
  <pageSetup horizontalDpi="600" verticalDpi="600" orientation="landscape" paperSize="9" scale="57" r:id="rId1"/>
  <rowBreaks count="3" manualBreakCount="3">
    <brk id="31" max="255" man="1"/>
    <brk id="69" max="255" man="1"/>
    <brk id="10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5.875" style="5" customWidth="1"/>
    <col min="2" max="2" width="8.875" style="5" customWidth="1"/>
    <col min="3" max="3" width="33.00390625" style="5" customWidth="1"/>
    <col min="4" max="4" width="23.25390625" style="5" customWidth="1"/>
    <col min="5" max="5" width="24.25390625" style="5" customWidth="1"/>
    <col min="6" max="16384" width="9.125" style="5" customWidth="1"/>
  </cols>
  <sheetData>
    <row r="1" spans="1:5" s="2" customFormat="1" ht="15">
      <c r="A1" s="120" t="s">
        <v>82</v>
      </c>
      <c r="B1" s="150"/>
      <c r="C1" s="150"/>
      <c r="D1" s="150"/>
      <c r="E1" s="150"/>
    </row>
    <row r="2" spans="2:4" s="2" customFormat="1" ht="15.75" thickBot="1">
      <c r="B2" s="1"/>
      <c r="C2" s="1"/>
      <c r="D2" s="3"/>
    </row>
    <row r="3" spans="1:5" s="2" customFormat="1" ht="15">
      <c r="A3" s="157" t="s">
        <v>3</v>
      </c>
      <c r="B3" s="151" t="s">
        <v>51</v>
      </c>
      <c r="C3" s="151" t="s">
        <v>83</v>
      </c>
      <c r="D3" s="154" t="s">
        <v>84</v>
      </c>
      <c r="E3" s="162" t="s">
        <v>52</v>
      </c>
    </row>
    <row r="4" spans="1:5" s="2" customFormat="1" ht="15">
      <c r="A4" s="158"/>
      <c r="B4" s="160"/>
      <c r="C4" s="152"/>
      <c r="D4" s="155"/>
      <c r="E4" s="163"/>
    </row>
    <row r="5" spans="1:5" s="2" customFormat="1" ht="61.5" customHeight="1" thickBot="1">
      <c r="A5" s="159"/>
      <c r="B5" s="161"/>
      <c r="C5" s="153"/>
      <c r="D5" s="156"/>
      <c r="E5" s="164"/>
    </row>
    <row r="6" spans="1:5" s="2" customFormat="1" ht="35.25" customHeight="1" thickBot="1">
      <c r="A6" s="35" t="s">
        <v>53</v>
      </c>
      <c r="B6" s="9" t="s">
        <v>54</v>
      </c>
      <c r="C6" s="9" t="s">
        <v>55</v>
      </c>
      <c r="D6" s="4"/>
      <c r="E6" s="11"/>
    </row>
    <row r="7" spans="1:11" s="2" customFormat="1" ht="22.5" customHeight="1" thickBot="1">
      <c r="A7" s="35" t="s">
        <v>75</v>
      </c>
      <c r="B7" s="9"/>
      <c r="C7" s="9"/>
      <c r="D7" s="4"/>
      <c r="E7" s="12"/>
      <c r="K7" s="10"/>
    </row>
    <row r="8" spans="1:5" s="2" customFormat="1" ht="33" customHeight="1" thickBot="1">
      <c r="A8" s="35" t="s">
        <v>56</v>
      </c>
      <c r="B8" s="9" t="s">
        <v>57</v>
      </c>
      <c r="C8" s="9"/>
      <c r="D8" s="4"/>
      <c r="E8" s="12"/>
    </row>
    <row r="9" spans="1:5" s="2" customFormat="1" ht="19.5" customHeight="1" thickBot="1">
      <c r="A9" s="35" t="s">
        <v>58</v>
      </c>
      <c r="B9" s="9"/>
      <c r="C9" s="9"/>
      <c r="D9" s="4"/>
      <c r="E9" s="12"/>
    </row>
    <row r="10" spans="1:5" s="2" customFormat="1" ht="21.75" customHeight="1" thickBot="1">
      <c r="A10" s="35" t="s">
        <v>59</v>
      </c>
      <c r="B10" s="9" t="s">
        <v>60</v>
      </c>
      <c r="C10" s="9" t="s">
        <v>61</v>
      </c>
      <c r="D10" s="38">
        <v>14900000</v>
      </c>
      <c r="E10" s="39">
        <f>E12-E11</f>
        <v>153635529.47</v>
      </c>
    </row>
    <row r="11" spans="1:5" s="2" customFormat="1" ht="21" customHeight="1" thickBot="1">
      <c r="A11" s="35" t="s">
        <v>62</v>
      </c>
      <c r="B11" s="9" t="s">
        <v>63</v>
      </c>
      <c r="C11" s="9" t="s">
        <v>223</v>
      </c>
      <c r="D11" s="6">
        <v>80889000</v>
      </c>
      <c r="E11" s="7">
        <v>-71311515.33</v>
      </c>
    </row>
    <row r="12" spans="1:5" s="2" customFormat="1" ht="22.5" customHeight="1" thickBot="1">
      <c r="A12" s="36" t="s">
        <v>64</v>
      </c>
      <c r="B12" s="37" t="s">
        <v>65</v>
      </c>
      <c r="C12" s="37" t="s">
        <v>224</v>
      </c>
      <c r="D12" s="13">
        <v>80889000</v>
      </c>
      <c r="E12" s="14">
        <v>82324014.14</v>
      </c>
    </row>
    <row r="13" spans="1:4" s="2" customFormat="1" ht="15" customHeight="1">
      <c r="A13" s="1" t="s">
        <v>66</v>
      </c>
      <c r="B13" s="1"/>
      <c r="C13" s="1"/>
      <c r="D13" s="3"/>
    </row>
    <row r="14" spans="1:4" s="2" customFormat="1" ht="15" hidden="1">
      <c r="A14" s="1" t="s">
        <v>67</v>
      </c>
      <c r="B14" s="1"/>
      <c r="C14" s="1"/>
      <c r="D14" s="3"/>
    </row>
    <row r="15" spans="1:5" s="2" customFormat="1" ht="15">
      <c r="A15" s="146" t="s">
        <v>294</v>
      </c>
      <c r="B15" s="147"/>
      <c r="C15" s="147"/>
      <c r="D15" s="147"/>
      <c r="E15" s="147"/>
    </row>
    <row r="16" spans="1:5" s="2" customFormat="1" ht="15">
      <c r="A16" s="10" t="s">
        <v>68</v>
      </c>
      <c r="B16" s="10"/>
      <c r="C16" s="10"/>
      <c r="D16" s="148"/>
      <c r="E16" s="149"/>
    </row>
    <row r="17" spans="1:4" s="2" customFormat="1" ht="15">
      <c r="A17" s="2" t="s">
        <v>292</v>
      </c>
      <c r="B17" s="1"/>
      <c r="C17" s="1"/>
      <c r="D17" s="3"/>
    </row>
    <row r="18" spans="1:4" s="2" customFormat="1" ht="15">
      <c r="A18" s="2" t="s">
        <v>69</v>
      </c>
      <c r="B18" s="146" t="s">
        <v>293</v>
      </c>
      <c r="C18" s="147"/>
      <c r="D18" s="147"/>
    </row>
    <row r="19" spans="2:4" s="2" customFormat="1" ht="15">
      <c r="B19" s="1"/>
      <c r="C19" s="1"/>
      <c r="D19" s="3"/>
    </row>
    <row r="20" spans="2:4" s="2" customFormat="1" ht="1.5" customHeight="1">
      <c r="B20" s="1"/>
      <c r="C20" s="1"/>
      <c r="D20" s="3"/>
    </row>
    <row r="21" spans="1:4" s="2" customFormat="1" ht="15">
      <c r="A21" s="2" t="s">
        <v>119</v>
      </c>
      <c r="B21" s="1"/>
      <c r="C21" s="1"/>
      <c r="D21" s="3"/>
    </row>
    <row r="22" spans="1:4" s="2" customFormat="1" ht="15">
      <c r="A22" s="2" t="s">
        <v>70</v>
      </c>
      <c r="B22" s="146" t="s">
        <v>120</v>
      </c>
      <c r="C22" s="147"/>
      <c r="D22" s="147"/>
    </row>
    <row r="23" spans="1:4" s="2" customFormat="1" ht="15">
      <c r="A23" s="2" t="s">
        <v>71</v>
      </c>
      <c r="B23" s="1"/>
      <c r="C23" s="1"/>
      <c r="D23" s="3"/>
    </row>
    <row r="24" spans="1:4" s="2" customFormat="1" ht="1.5" customHeight="1">
      <c r="A24" s="2" t="s">
        <v>72</v>
      </c>
      <c r="B24" s="1"/>
      <c r="C24" s="1"/>
      <c r="D24" s="3"/>
    </row>
    <row r="25" spans="2:4" s="2" customFormat="1" ht="15">
      <c r="B25" s="1"/>
      <c r="C25" s="1"/>
      <c r="D25" s="3"/>
    </row>
    <row r="26" spans="2:4" s="2" customFormat="1" ht="15">
      <c r="B26" s="146"/>
      <c r="C26" s="147"/>
      <c r="D26" s="147"/>
    </row>
    <row r="27" spans="2:4" s="2" customFormat="1" ht="15">
      <c r="B27" s="1"/>
      <c r="C27" s="1"/>
      <c r="D27" s="3"/>
    </row>
    <row r="28" spans="1:4" s="2" customFormat="1" ht="15">
      <c r="A28" s="1"/>
      <c r="B28" s="1"/>
      <c r="C28" s="1"/>
      <c r="D28" s="3"/>
    </row>
  </sheetData>
  <sheetProtection/>
  <mergeCells count="11">
    <mergeCell ref="E3:E5"/>
    <mergeCell ref="B18:D18"/>
    <mergeCell ref="B22:D22"/>
    <mergeCell ref="B26:D26"/>
    <mergeCell ref="D16:E16"/>
    <mergeCell ref="A1:E1"/>
    <mergeCell ref="C3:C5"/>
    <mergeCell ref="D3:D5"/>
    <mergeCell ref="A15:E15"/>
    <mergeCell ref="A3:A5"/>
    <mergeCell ref="B3:B5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</cp:lastModifiedBy>
  <cp:lastPrinted>2022-04-29T12:57:07Z</cp:lastPrinted>
  <dcterms:created xsi:type="dcterms:W3CDTF">2014-02-11T10:55:36Z</dcterms:created>
  <dcterms:modified xsi:type="dcterms:W3CDTF">2022-08-04T08:37:37Z</dcterms:modified>
  <cp:category/>
  <cp:version/>
  <cp:contentType/>
  <cp:contentStatus/>
</cp:coreProperties>
</file>