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<sst xmlns="http://schemas.openxmlformats.org/spreadsheetml/2006/main" count="347" uniqueCount="293">
  <si>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</si>
  <si>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</si>
  <si>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</si>
  <si>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</si>
  <si>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</si>
  <si>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</si>
  <si>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</si>
  <si>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</si>
  <si>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</si>
  <si>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</si>
  <si>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</si>
  <si>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</si>
  <si>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</si>
  <si>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</si>
  <si>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</si>
  <si>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</si>
  <si>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</si>
  <si>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</si>
  <si>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</si>
  <si>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</si>
  <si>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</si>
  <si>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</si>
  <si>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</si>
  <si>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</si>
  <si>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</si>
  <si>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</si>
  <si>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</si>
  <si>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</si>
  <si>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</si>
  <si>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</si>
  <si>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</si>
  <si>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</si>
  <si>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</si>
  <si>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</si>
  <si>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</si>
  <si>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</si>
  <si>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</si>
  <si>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</si>
  <si>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</si>
  <si>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</si>
  <si>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</si>
  <si>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</si>
  <si>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</si>
  <si>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</si>
  <si>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</si>
  <si>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</si>
  <si>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 xml:space="preserve">Пенсии, пособия 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</si>
  <si>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</si>
  <si>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</si>
  <si>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</si>
  <si>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</si>
  <si>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</si>
  <si>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</si>
  <si>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</si>
  <si>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</si>
  <si>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</si>
  <si>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</si>
  <si>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</si>
  <si>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</si>
  <si>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</si>
  <si>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</si>
  <si>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</si>
  <si>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</si>
  <si>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</si>
  <si>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</si>
  <si>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</si>
  <si>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</si>
  <si>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</si>
  <si>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</si>
  <si>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</si>
  <si>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</si>
  <si>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</si>
  <si>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</si>
  <si>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</si>
  <si>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</si>
  <si>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</si>
  <si>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</si>
  <si>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</si>
  <si>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</si>
  <si>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</si>
  <si>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</si>
  <si>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</si>
  <si>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</si>
  <si>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</si>
  <si>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</si>
  <si>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</si>
  <si>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</si>
  <si>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</si>
  <si>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</si>
  <si>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</si>
  <si>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</si>
  <si>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</si>
  <si>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</si>
  <si>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</si>
  <si>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</si>
  <si>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</si>
  <si>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</si>
  <si>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</si>
  <si>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</si>
  <si>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</si>
  <si>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</si>
  <si>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</si>
  <si>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</si>
  <si>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</si>
  <si>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</si>
  <si>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</si>
  <si>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</si>
  <si>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</si>
  <si>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</si>
  <si>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</si>
  <si>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</si>
  <si>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</si>
  <si>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</si>
  <si>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</si>
  <si>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</si>
  <si>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</si>
  <si>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</si>
  <si>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</si>
  <si>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</si>
  <si>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</si>
  <si>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</si>
  <si>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</si>
  <si>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</si>
  <si>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</si>
  <si>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</si>
  <si>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</si>
  <si>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</si>
  <si>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</si>
  <si>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</si>
  <si>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</si>
  <si>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</si>
  <si>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</si>
  <si>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</si>
  <si>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</si>
  <si>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</si>
  <si>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</si>
  <si>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</si>
  <si>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</si>
  <si>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</si>
  <si>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</si>
  <si>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</si>
  <si>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</si>
  <si>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</si>
  <si>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</si>
  <si>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</si>
  <si>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</si>
  <si>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</si>
  <si>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</si>
  <si>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</si>
  <si>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</si>
  <si>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</si>
  <si>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</si>
  <si>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</si>
  <si>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</si>
  <si>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</si>
  <si>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</si>
  <si>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</si>
  <si>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</si>
  <si>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</si>
  <si>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</si>
  <si>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</si>
  <si>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</si>
  <si>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</si>
  <si>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</si>
  <si>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</si>
  <si>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</si>
  <si>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</si>
  <si>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</si>
  <si>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</si>
  <si>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</si>
  <si>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</si>
  <si>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</si>
  <si>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ОБРАЗОВАНИЕ</t>
  </si>
  <si>
    <t>ОБЩЕЕ ОБРАЗОВАНИЕ</t>
  </si>
  <si>
    <t xml:space="preserve"> 0702 00 0 0000000 000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</si>
  <si>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</si>
  <si>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</si>
  <si>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</si>
  <si>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</si>
  <si>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</si>
  <si>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</si>
  <si>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Прочие расходы (подписка ветеранам ВОВ)</t>
  </si>
  <si>
    <t xml:space="preserve"> </t>
  </si>
  <si>
    <t>Глава АМС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</si>
  <si>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</si>
  <si>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</si>
  <si>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</si>
  <si>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</si>
  <si>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</si>
  <si>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</si>
  <si>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</si>
  <si>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</si>
  <si>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</si>
  <si>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</si>
  <si>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</si>
  <si>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</si>
  <si>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</si>
  <si>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</si>
  <si>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</si>
  <si>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</si>
  <si>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</si>
  <si>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</si>
  <si>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</si>
  <si>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</si>
  <si>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</si>
  <si>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</si>
  <si>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</si>
  <si>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</si>
  <si>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</si>
  <si>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</si>
  <si>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</si>
  <si>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>Исполнено за 2020 г.</t>
  </si>
  <si>
    <t xml:space="preserve">  000 2 02 16001 13 0000 150</t>
  </si>
  <si>
    <t>НАЦИОНАЛЬНАЯ ЭКОНОМИКА</t>
  </si>
  <si>
    <t>0400 00 0 0000000 000</t>
  </si>
  <si>
    <t>ДРУГИЕ ВОПРОСЫ В ОБЛАСТИ НАЦИОНАЛЬНОЙ ЭКОНОМИКИ</t>
  </si>
  <si>
    <t>0412 00 0 0000000 000</t>
  </si>
  <si>
    <t>0412 99 9 0044060 240</t>
  </si>
  <si>
    <t>0412 99 9 0044060 244</t>
  </si>
  <si>
    <t xml:space="preserve"> 0503 99 3 0044440 811</t>
  </si>
  <si>
    <t xml:space="preserve"> 0801 99 9 0044440 811</t>
  </si>
  <si>
    <t xml:space="preserve"> 0804 99 9 0044330 244</t>
  </si>
  <si>
    <t xml:space="preserve"> 1101 99 8 0044440 811</t>
  </si>
  <si>
    <t xml:space="preserve"> 1202 99 6 0044350 811</t>
  </si>
  <si>
    <t>000 01 05 02 01 13 0000 510</t>
  </si>
  <si>
    <t>000 01 05 02 01 13 0000 610</t>
  </si>
  <si>
    <t xml:space="preserve">                 ___________________                  Маргиев Б.Б.</t>
  </si>
  <si>
    <t>000 1 16 10123 01 0131 140</t>
  </si>
  <si>
    <t>ДОШКОЛЬНОЕ ОБРАЗОВАНИЕ</t>
  </si>
  <si>
    <t xml:space="preserve"> 0701 00 0 0000000 000</t>
  </si>
  <si>
    <t>ПРЕДОСТАВЛЕНИЕ СУБСИДИЙ БЮДЖЕТНЫМ АВТОНОМНЫМ УЧРЕЖДЕНИЯМ И ИНЫМ НЕКОММЕРЧЕСКИМ ОРГАНИЗАЦИЯМ</t>
  </si>
  <si>
    <t xml:space="preserve"> 0503 99 3 0044440 600</t>
  </si>
  <si>
    <t>Субсидии бюджетным учреждениям</t>
  </si>
  <si>
    <t>0503 99 3 0044440 611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</si>
  <si>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</si>
  <si>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</si>
  <si>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 органов исполнительной власти</t>
  </si>
  <si>
    <t>Иные непрограммные расходы</t>
  </si>
  <si>
    <t>Иные межбюджетные трансферты</t>
  </si>
  <si>
    <t>1400 00 0 0000000 000</t>
  </si>
  <si>
    <t>1403 0 00 0000000 000</t>
  </si>
  <si>
    <t>1403 99 0 0000000 000</t>
  </si>
  <si>
    <t>1403 99 9 0000000 000</t>
  </si>
  <si>
    <t>Остаток на 01.01.2020 г.- 84 165,68  руб.</t>
  </si>
  <si>
    <t>Субсидии Республиканскому бюджету в соответствии со ст.142.2 БК РФ (отрицательный трансферт)</t>
  </si>
  <si>
    <t>1403 99 9 0044500 000</t>
  </si>
  <si>
    <t>1403 99 9 0044500 540</t>
  </si>
  <si>
    <t>ДОПОЛНИТЕЛЬНОЕ ОБРАЗОВАНИЕ</t>
  </si>
  <si>
    <t xml:space="preserve"> 0703 00 0 0000000 000</t>
  </si>
  <si>
    <t>1003 99 5 0099500 244</t>
  </si>
  <si>
    <t>1003 99 5 0099500 360</t>
  </si>
  <si>
    <t>1003 99 5 0099500 300</t>
  </si>
  <si>
    <t>0702 99 5 0099500 244</t>
  </si>
  <si>
    <t>0701 99 5 0099500 244</t>
  </si>
  <si>
    <t>0111 99 5 0099500  870</t>
  </si>
  <si>
    <t>0111 99 5 0099500  800</t>
  </si>
  <si>
    <t>0703 99 5 0099500 244</t>
  </si>
  <si>
    <t>1202 99 5 0099500 244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</si>
  <si>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</si>
  <si>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</si>
  <si>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СРЕДСТВА МАССОВОЙ ИНФОРМАЦИИ</t>
  </si>
  <si>
    <t>1202 00 0 0000000 000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</si>
  <si>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</si>
  <si>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</si>
  <si>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</si>
  <si>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000 2 02 20000 00 0000 150</t>
  </si>
  <si>
    <t>000 2 02 25555 00 0000 150</t>
  </si>
  <si>
    <t xml:space="preserve">  000 2 02 45160 00 0000 150</t>
  </si>
  <si>
    <t>МУНИЦИПАЛЬНАЯ ПРОГРАММА «ФОРМИРОВАНИЕ СОВРЕМЕННОЙ ГОРОДСКОЙ СРЕДЫ НА 2018-2022 ГОДЫ»</t>
  </si>
  <si>
    <t>Реализация мероприятий Федерального проекта «Формирование комфортной городской среды»</t>
  </si>
  <si>
    <t>Благоустройство общественных территорий</t>
  </si>
  <si>
    <t xml:space="preserve"> 0503 13 0 0000000 000</t>
  </si>
  <si>
    <t xml:space="preserve"> 0503 13 0 F200000 000</t>
  </si>
  <si>
    <t xml:space="preserve"> 0503 13 0 F255550 000</t>
  </si>
  <si>
    <t xml:space="preserve"> 0503 13 0 F255550 200</t>
  </si>
  <si>
    <t xml:space="preserve"> 0503 13 0 F255550 240</t>
  </si>
  <si>
    <t xml:space="preserve"> 0503 13 0 F255550 244</t>
  </si>
  <si>
    <t xml:space="preserve">  000 2 02 45160 13 0000 150</t>
  </si>
  <si>
    <t>000 2 02 40000 00 0000 150</t>
  </si>
  <si>
    <t>000 2 02 25555 13 0000 150</t>
  </si>
  <si>
    <t>0503 99 3 0044440 612</t>
  </si>
  <si>
    <t>0804 99 5 0099500 244</t>
  </si>
  <si>
    <t>Сельское хозяйство и рыболовство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</si>
  <si>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</si>
  <si>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</si>
  <si>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</si>
  <si>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</si>
  <si>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</si>
  <si>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на 01 января 2021 г.</t>
  </si>
  <si>
    <t>Остаток на 01.01.2021 г. - 14 989 902,27 руб.</t>
  </si>
  <si>
    <t>ОТЧЕТ ОБ ИСПОЛНЕНИИ БЮДЖЕТА (ГОДОВОЙ)</t>
  </si>
  <si>
    <t xml:space="preserve">Безвозмездные, безвозвратные перечисления государственным и муниципальным организациям </t>
  </si>
  <si>
    <t xml:space="preserve">Безвозмездные, безвозвратные перечисления государственным и муниципальным организациям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</si>
</sst>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  <numFmt numFmtId="180" formatCode="[$-FC19]d\ mmmm\ yyyy\ &quot;г.&quot;"/>
    <numFmt numFmtId="181" formatCode="000000"/>
    <numFmt numFmtId="182" formatCode="#,##0_ ;\-#,##0\ 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171" fontId="6" fillId="33" borderId="10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171" fontId="6" fillId="33" borderId="10" xfId="58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7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79" fontId="2" fillId="33" borderId="17" xfId="58" applyNumberFormat="1" applyFont="1" applyFill="1" applyBorder="1" applyAlignment="1">
      <alignment horizontal="right" vertical="center" wrapText="1"/>
    </xf>
    <xf numFmtId="171" fontId="2" fillId="33" borderId="17" xfId="58" applyFont="1" applyFill="1" applyBorder="1" applyAlignment="1">
      <alignment horizontal="right" vertical="center" wrapText="1"/>
    </xf>
    <xf numFmtId="171" fontId="8" fillId="33" borderId="17" xfId="58" applyFont="1" applyFill="1" applyBorder="1" applyAlignment="1">
      <alignment horizontal="right" vertical="center" wrapText="1"/>
    </xf>
    <xf numFmtId="4" fontId="2" fillId="33" borderId="17" xfId="58" applyNumberFormat="1" applyFont="1" applyFill="1" applyBorder="1" applyAlignment="1">
      <alignment horizontal="right" vertical="center" wrapText="1"/>
    </xf>
    <xf numFmtId="4" fontId="8" fillId="33" borderId="17" xfId="58" applyNumberFormat="1" applyFont="1" applyFill="1" applyBorder="1" applyAlignment="1">
      <alignment horizontal="right" vertical="center" wrapText="1"/>
    </xf>
    <xf numFmtId="4" fontId="8" fillId="33" borderId="17" xfId="58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1" fontId="2" fillId="33" borderId="18" xfId="0" applyNumberFormat="1" applyFont="1" applyFill="1" applyBorder="1" applyAlignment="1">
      <alignment horizontal="right" wrapText="1"/>
    </xf>
    <xf numFmtId="171" fontId="8" fillId="33" borderId="18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4" fontId="6" fillId="33" borderId="22" xfId="0" applyNumberFormat="1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4" fontId="6" fillId="33" borderId="25" xfId="0" applyNumberFormat="1" applyFont="1" applyFill="1" applyBorder="1" applyAlignment="1">
      <alignment horizontal="center" wrapText="1"/>
    </xf>
    <xf numFmtId="171" fontId="6" fillId="33" borderId="10" xfId="58" applyFont="1" applyFill="1" applyBorder="1" applyAlignment="1">
      <alignment horizontal="left" vertical="center" wrapText="1"/>
    </xf>
    <xf numFmtId="0" fontId="12" fillId="0" borderId="17" xfId="0" applyFont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1" fontId="5" fillId="0" borderId="28" xfId="58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7" xfId="58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49" fontId="5" fillId="33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 wrapText="1"/>
    </xf>
    <xf numFmtId="4" fontId="5" fillId="33" borderId="17" xfId="58" applyNumberFormat="1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wrapText="1"/>
    </xf>
    <xf numFmtId="4" fontId="13" fillId="33" borderId="17" xfId="58" applyNumberFormat="1" applyFont="1" applyFill="1" applyBorder="1" applyAlignment="1">
      <alignment wrapText="1"/>
    </xf>
    <xf numFmtId="4" fontId="13" fillId="33" borderId="17" xfId="0" applyNumberFormat="1" applyFont="1" applyFill="1" applyBorder="1" applyAlignment="1">
      <alignment wrapText="1"/>
    </xf>
    <xf numFmtId="4" fontId="13" fillId="0" borderId="18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 wrapText="1"/>
    </xf>
    <xf numFmtId="4" fontId="5" fillId="33" borderId="18" xfId="0" applyNumberFormat="1" applyFont="1" applyFill="1" applyBorder="1" applyAlignment="1">
      <alignment wrapText="1"/>
    </xf>
    <xf numFmtId="4" fontId="13" fillId="33" borderId="18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wrapText="1"/>
    </xf>
    <xf numFmtId="4" fontId="14" fillId="33" borderId="17" xfId="58" applyNumberFormat="1" applyFont="1" applyFill="1" applyBorder="1" applyAlignment="1">
      <alignment wrapText="1"/>
    </xf>
    <xf numFmtId="4" fontId="14" fillId="33" borderId="17" xfId="0" applyNumberFormat="1" applyFont="1" applyFill="1" applyBorder="1" applyAlignment="1">
      <alignment wrapText="1"/>
    </xf>
    <xf numFmtId="4" fontId="14" fillId="33" borderId="1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3" fillId="33" borderId="12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0" fontId="5" fillId="33" borderId="30" xfId="0" applyFont="1" applyFill="1" applyBorder="1" applyAlignment="1">
      <alignment wrapText="1"/>
    </xf>
    <xf numFmtId="49" fontId="5" fillId="33" borderId="31" xfId="0" applyNumberFormat="1" applyFont="1" applyFill="1" applyBorder="1" applyAlignment="1">
      <alignment horizontal="center" vertical="top" wrapText="1"/>
    </xf>
    <xf numFmtId="4" fontId="5" fillId="33" borderId="31" xfId="58" applyNumberFormat="1" applyFont="1" applyFill="1" applyBorder="1" applyAlignment="1">
      <alignment wrapText="1"/>
    </xf>
    <xf numFmtId="4" fontId="5" fillId="33" borderId="32" xfId="0" applyNumberFormat="1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7" xfId="58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171" fontId="8" fillId="33" borderId="17" xfId="58" applyFont="1" applyFill="1" applyBorder="1" applyAlignment="1">
      <alignment horizontal="right" vertical="center" wrapText="1"/>
    </xf>
    <xf numFmtId="171" fontId="8" fillId="33" borderId="18" xfId="0" applyNumberFormat="1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33" borderId="2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1" fontId="5" fillId="33" borderId="28" xfId="58" applyFont="1" applyFill="1" applyBorder="1" applyAlignment="1">
      <alignment horizontal="center" vertical="center" wrapText="1"/>
    </xf>
    <xf numFmtId="171" fontId="5" fillId="0" borderId="17" xfId="58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wrapText="1"/>
    </xf>
    <xf numFmtId="4" fontId="14" fillId="33" borderId="17" xfId="58" applyNumberFormat="1" applyFont="1" applyFill="1" applyBorder="1" applyAlignment="1">
      <alignment wrapText="1"/>
    </xf>
    <xf numFmtId="4" fontId="14" fillId="33" borderId="18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4" fontId="5" fillId="33" borderId="17" xfId="58" applyNumberFormat="1" applyFont="1" applyFill="1" applyBorder="1" applyAlignment="1">
      <alignment wrapText="1"/>
    </xf>
    <xf numFmtId="4" fontId="5" fillId="33" borderId="18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7" xfId="0" applyFont="1" applyFill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171" fontId="6" fillId="33" borderId="40" xfId="58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33" borderId="42" xfId="0" applyFont="1" applyFill="1" applyBorder="1" applyAlignment="1">
      <alignment horizontal="left" vertical="top" wrapText="1" indent="10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5.25390625" style="2" customWidth="1"/>
    <col min="4" max="4" width="26.125" style="3" customWidth="1"/>
    <col min="5" max="5" width="24.875" style="4" customWidth="1"/>
    <col min="6" max="6" width="21.625" style="1" customWidth="1"/>
    <col min="7" max="16384" width="9.125" style="1" customWidth="1"/>
  </cols>
  <sheetData>
    <row r="2" spans="1:6" ht="18">
      <c r="A2" s="117" t="s">
        <v>290</v>
      </c>
      <c r="B2" s="118"/>
      <c r="C2" s="118"/>
      <c r="D2" s="118"/>
      <c r="E2" s="118"/>
      <c r="F2" s="118"/>
    </row>
    <row r="3" spans="1:6" ht="15.75">
      <c r="A3" s="119" t="s">
        <v>288</v>
      </c>
      <c r="B3" s="118"/>
      <c r="C3" s="118"/>
      <c r="D3" s="118"/>
      <c r="E3" s="118"/>
      <c r="F3" s="118"/>
    </row>
    <row r="4" ht="16.5" thickBot="1">
      <c r="A4" s="5"/>
    </row>
    <row r="5" spans="1:6" ht="15.75">
      <c r="A5" s="20"/>
      <c r="B5" s="21" t="s">
        <v>0</v>
      </c>
      <c r="C5" s="21" t="s">
        <v>1</v>
      </c>
      <c r="D5" s="120" t="s">
        <v>243</v>
      </c>
      <c r="E5" s="121"/>
      <c r="F5" s="122"/>
    </row>
    <row r="6" spans="1:9" ht="15.75">
      <c r="A6" s="22"/>
      <c r="B6" s="23"/>
      <c r="C6" s="23"/>
      <c r="D6" s="123"/>
      <c r="E6" s="123"/>
      <c r="F6" s="124"/>
      <c r="I6" s="7"/>
    </row>
    <row r="7" spans="1:6" ht="15.75">
      <c r="A7" s="24" t="s">
        <v>2</v>
      </c>
      <c r="B7" s="23"/>
      <c r="C7" s="23"/>
      <c r="D7" s="25"/>
      <c r="E7" s="26"/>
      <c r="F7" s="27"/>
    </row>
    <row r="8" spans="1:6" ht="15.75">
      <c r="A8" s="24" t="s">
        <v>80</v>
      </c>
      <c r="B8" s="23"/>
      <c r="C8" s="23"/>
      <c r="D8" s="25"/>
      <c r="E8" s="26"/>
      <c r="F8" s="27"/>
    </row>
    <row r="9" spans="1:6" ht="15.75">
      <c r="A9" s="24" t="s">
        <v>81</v>
      </c>
      <c r="B9" s="23"/>
      <c r="C9" s="23"/>
      <c r="D9" s="25"/>
      <c r="E9" s="26"/>
      <c r="F9" s="27"/>
    </row>
    <row r="10" spans="1:6" ht="13.5" thickBot="1">
      <c r="A10" s="28"/>
      <c r="B10" s="23"/>
      <c r="C10" s="23"/>
      <c r="D10" s="25"/>
      <c r="E10" s="26"/>
      <c r="F10" s="27"/>
    </row>
    <row r="11" spans="1:6" s="8" customFormat="1" ht="12.75" customHeight="1">
      <c r="A11" s="125" t="s">
        <v>3</v>
      </c>
      <c r="B11" s="129" t="s">
        <v>4</v>
      </c>
      <c r="C11" s="129" t="s">
        <v>5</v>
      </c>
      <c r="D11" s="127" t="s">
        <v>71</v>
      </c>
      <c r="E11" s="131" t="s">
        <v>211</v>
      </c>
      <c r="F11" s="133" t="s">
        <v>160</v>
      </c>
    </row>
    <row r="12" spans="1:6" s="8" customFormat="1" ht="15.75">
      <c r="A12" s="126"/>
      <c r="B12" s="130"/>
      <c r="C12" s="130"/>
      <c r="D12" s="128"/>
      <c r="E12" s="132"/>
      <c r="F12" s="134"/>
    </row>
    <row r="13" spans="1:6" s="8" customFormat="1" ht="15.75">
      <c r="A13" s="126"/>
      <c r="B13" s="130"/>
      <c r="C13" s="130"/>
      <c r="D13" s="128"/>
      <c r="E13" s="132"/>
      <c r="F13" s="134"/>
    </row>
    <row r="14" spans="1:6" s="8" customFormat="1" ht="49.5" customHeight="1">
      <c r="A14" s="126"/>
      <c r="B14" s="130"/>
      <c r="C14" s="130"/>
      <c r="D14" s="128"/>
      <c r="E14" s="132"/>
      <c r="F14" s="135"/>
    </row>
    <row r="15" spans="1:6" ht="13.5" customHeight="1">
      <c r="A15" s="17" t="s">
        <v>6</v>
      </c>
      <c r="B15" s="41">
        <v>10</v>
      </c>
      <c r="C15" s="41" t="s">
        <v>7</v>
      </c>
      <c r="D15" s="33">
        <f>D16+D49</f>
        <v>74932272</v>
      </c>
      <c r="E15" s="34">
        <f>E16+E49</f>
        <v>74243001.99999999</v>
      </c>
      <c r="F15" s="45">
        <f>D15-E15</f>
        <v>689270.0000000149</v>
      </c>
    </row>
    <row r="16" spans="1:6" ht="15" customHeight="1">
      <c r="A16" s="17" t="s">
        <v>8</v>
      </c>
      <c r="B16" s="41">
        <v>10</v>
      </c>
      <c r="C16" s="41" t="s">
        <v>85</v>
      </c>
      <c r="D16" s="34">
        <f>D17+D22+D31+D38+D42+D44+D46</f>
        <v>72155000</v>
      </c>
      <c r="E16" s="34">
        <f>E17+E22+E31+E38+E42+E44+E46+E36+E37</f>
        <v>71482683.99999999</v>
      </c>
      <c r="F16" s="45">
        <f>D16-E16</f>
        <v>672316.0000000149</v>
      </c>
    </row>
    <row r="17" spans="1:6" ht="15.75" customHeight="1">
      <c r="A17" s="17" t="s">
        <v>9</v>
      </c>
      <c r="B17" s="41">
        <v>10</v>
      </c>
      <c r="C17" s="41" t="s">
        <v>10</v>
      </c>
      <c r="D17" s="34">
        <f>SUM(D18:D20)</f>
        <v>26300000</v>
      </c>
      <c r="E17" s="34">
        <f>SUM(E18:E21)</f>
        <v>30262759.8</v>
      </c>
      <c r="F17" s="45">
        <f>D17-E17</f>
        <v>-3962759.8000000007</v>
      </c>
    </row>
    <row r="18" spans="1:6" s="9" customFormat="1" ht="80.25" customHeight="1">
      <c r="A18" s="116" t="s">
        <v>87</v>
      </c>
      <c r="B18" s="112">
        <v>10</v>
      </c>
      <c r="C18" s="112" t="s">
        <v>11</v>
      </c>
      <c r="D18" s="113">
        <v>26200000</v>
      </c>
      <c r="E18" s="113">
        <v>30101773.82</v>
      </c>
      <c r="F18" s="114">
        <f>D18-E18</f>
        <v>-3901773.8200000003</v>
      </c>
    </row>
    <row r="19" spans="1:6" s="9" customFormat="1" ht="13.5" customHeight="1" hidden="1" thickBot="1">
      <c r="A19" s="116"/>
      <c r="B19" s="112"/>
      <c r="C19" s="112"/>
      <c r="D19" s="113"/>
      <c r="E19" s="113"/>
      <c r="F19" s="115"/>
    </row>
    <row r="20" spans="1:6" s="9" customFormat="1" ht="108.75" customHeight="1">
      <c r="A20" s="18" t="s">
        <v>88</v>
      </c>
      <c r="B20" s="42">
        <v>10</v>
      </c>
      <c r="C20" s="42" t="s">
        <v>12</v>
      </c>
      <c r="D20" s="35">
        <v>100000</v>
      </c>
      <c r="E20" s="35">
        <v>65114.29</v>
      </c>
      <c r="F20" s="46">
        <f>D20-E20</f>
        <v>34885.71</v>
      </c>
    </row>
    <row r="21" spans="1:6" s="9" customFormat="1" ht="93" customHeight="1">
      <c r="A21" s="29" t="s">
        <v>112</v>
      </c>
      <c r="B21" s="42">
        <v>10</v>
      </c>
      <c r="C21" s="42" t="s">
        <v>113</v>
      </c>
      <c r="D21" s="35"/>
      <c r="E21" s="35">
        <v>95871.69</v>
      </c>
      <c r="F21" s="46">
        <f>D21-E21</f>
        <v>-95871.69</v>
      </c>
    </row>
    <row r="22" spans="1:6" ht="18" customHeight="1">
      <c r="A22" s="17" t="s">
        <v>72</v>
      </c>
      <c r="B22" s="41">
        <v>10</v>
      </c>
      <c r="C22" s="41" t="s">
        <v>75</v>
      </c>
      <c r="D22" s="36">
        <f>D23+D28</f>
        <v>6800000</v>
      </c>
      <c r="E22" s="36">
        <f>E23+E28</f>
        <v>7758022.2</v>
      </c>
      <c r="F22" s="47">
        <f>D22-E22</f>
        <v>-958022.2000000002</v>
      </c>
    </row>
    <row r="23" spans="1:6" ht="18" customHeight="1">
      <c r="A23" s="17" t="s">
        <v>13</v>
      </c>
      <c r="B23" s="41">
        <v>10</v>
      </c>
      <c r="C23" s="41" t="s">
        <v>14</v>
      </c>
      <c r="D23" s="36">
        <f>D24+D26+D27</f>
        <v>6300000</v>
      </c>
      <c r="E23" s="36">
        <f>E24+E26+E27+E25</f>
        <v>7359331.08</v>
      </c>
      <c r="F23" s="47">
        <f aca="true" t="shared" si="0" ref="F23:F55">D23-E23</f>
        <v>-1059331.08</v>
      </c>
    </row>
    <row r="24" spans="1:6" s="9" customFormat="1" ht="26.25" customHeight="1">
      <c r="A24" s="18" t="s">
        <v>89</v>
      </c>
      <c r="B24" s="42">
        <v>10</v>
      </c>
      <c r="C24" s="42" t="s">
        <v>15</v>
      </c>
      <c r="D24" s="37">
        <v>6300000</v>
      </c>
      <c r="E24" s="37">
        <v>5268762.85</v>
      </c>
      <c r="F24" s="48">
        <f t="shared" si="0"/>
        <v>1031237.1500000004</v>
      </c>
    </row>
    <row r="25" spans="1:6" s="9" customFormat="1" ht="57.75" customHeight="1">
      <c r="A25" s="30" t="s">
        <v>119</v>
      </c>
      <c r="B25" s="42">
        <v>10</v>
      </c>
      <c r="C25" s="42" t="s">
        <v>118</v>
      </c>
      <c r="D25" s="37"/>
      <c r="E25" s="37">
        <v>-462.13</v>
      </c>
      <c r="F25" s="48">
        <f t="shared" si="0"/>
        <v>462.13</v>
      </c>
    </row>
    <row r="26" spans="1:6" s="9" customFormat="1" ht="40.5" customHeight="1">
      <c r="A26" s="18" t="s">
        <v>90</v>
      </c>
      <c r="B26" s="42">
        <v>10</v>
      </c>
      <c r="C26" s="42" t="s">
        <v>16</v>
      </c>
      <c r="D26" s="37"/>
      <c r="E26" s="37">
        <v>2090830.36</v>
      </c>
      <c r="F26" s="48">
        <f t="shared" si="0"/>
        <v>-2090830.36</v>
      </c>
    </row>
    <row r="27" spans="1:6" s="9" customFormat="1" ht="59.25" customHeight="1">
      <c r="A27" s="31" t="s">
        <v>91</v>
      </c>
      <c r="B27" s="42">
        <v>10</v>
      </c>
      <c r="C27" s="42" t="s">
        <v>17</v>
      </c>
      <c r="D27" s="38"/>
      <c r="E27" s="37">
        <v>200</v>
      </c>
      <c r="F27" s="48">
        <f t="shared" si="0"/>
        <v>-200</v>
      </c>
    </row>
    <row r="28" spans="1:6" ht="12.75">
      <c r="A28" s="17" t="s">
        <v>18</v>
      </c>
      <c r="B28" s="41">
        <v>10</v>
      </c>
      <c r="C28" s="41" t="s">
        <v>19</v>
      </c>
      <c r="D28" s="36">
        <f>D29</f>
        <v>500000</v>
      </c>
      <c r="E28" s="36">
        <f>E29+E30</f>
        <v>398691.12</v>
      </c>
      <c r="F28" s="47">
        <f t="shared" si="0"/>
        <v>101308.88</v>
      </c>
    </row>
    <row r="29" spans="1:6" s="9" customFormat="1" ht="12.75">
      <c r="A29" s="18" t="s">
        <v>18</v>
      </c>
      <c r="B29" s="42">
        <v>10</v>
      </c>
      <c r="C29" s="42" t="s">
        <v>20</v>
      </c>
      <c r="D29" s="37">
        <v>500000</v>
      </c>
      <c r="E29" s="37">
        <v>398691.12</v>
      </c>
      <c r="F29" s="48">
        <f t="shared" si="0"/>
        <v>101308.88</v>
      </c>
    </row>
    <row r="30" spans="1:6" s="9" customFormat="1" ht="28.5" customHeight="1" hidden="1">
      <c r="A30" s="29" t="s">
        <v>116</v>
      </c>
      <c r="B30" s="42">
        <v>10</v>
      </c>
      <c r="C30" s="42" t="s">
        <v>117</v>
      </c>
      <c r="D30" s="37"/>
      <c r="E30" s="37">
        <v>0</v>
      </c>
      <c r="F30" s="48">
        <f t="shared" si="0"/>
        <v>0</v>
      </c>
    </row>
    <row r="31" spans="1:6" ht="12.75">
      <c r="A31" s="17" t="s">
        <v>21</v>
      </c>
      <c r="B31" s="41">
        <v>10</v>
      </c>
      <c r="C31" s="41" t="s">
        <v>22</v>
      </c>
      <c r="D31" s="36">
        <f>D32+D33</f>
        <v>33100000</v>
      </c>
      <c r="E31" s="36">
        <f>E32+E33</f>
        <v>30601358.029999997</v>
      </c>
      <c r="F31" s="47">
        <f t="shared" si="0"/>
        <v>2498641.9700000025</v>
      </c>
    </row>
    <row r="32" spans="1:6" ht="51">
      <c r="A32" s="17" t="s">
        <v>93</v>
      </c>
      <c r="B32" s="41">
        <v>10</v>
      </c>
      <c r="C32" s="41" t="s">
        <v>92</v>
      </c>
      <c r="D32" s="36">
        <v>2400000</v>
      </c>
      <c r="E32" s="36">
        <v>3067834.65</v>
      </c>
      <c r="F32" s="47">
        <f t="shared" si="0"/>
        <v>-667834.6499999999</v>
      </c>
    </row>
    <row r="33" spans="1:6" ht="19.5" customHeight="1">
      <c r="A33" s="17" t="s">
        <v>23</v>
      </c>
      <c r="B33" s="41">
        <v>10</v>
      </c>
      <c r="C33" s="41" t="s">
        <v>24</v>
      </c>
      <c r="D33" s="36">
        <f>D34+D35</f>
        <v>30700000</v>
      </c>
      <c r="E33" s="36">
        <f>E34+E35</f>
        <v>27533523.38</v>
      </c>
      <c r="F33" s="47">
        <f t="shared" si="0"/>
        <v>3166476.620000001</v>
      </c>
    </row>
    <row r="34" spans="1:6" s="9" customFormat="1" ht="38.25">
      <c r="A34" s="18" t="s">
        <v>94</v>
      </c>
      <c r="B34" s="42">
        <v>10</v>
      </c>
      <c r="C34" s="42" t="s">
        <v>95</v>
      </c>
      <c r="D34" s="37">
        <v>25000000</v>
      </c>
      <c r="E34" s="37">
        <v>19334685.13</v>
      </c>
      <c r="F34" s="48">
        <f t="shared" si="0"/>
        <v>5665314.870000001</v>
      </c>
    </row>
    <row r="35" spans="1:6" s="9" customFormat="1" ht="38.25">
      <c r="A35" s="18" t="s">
        <v>96</v>
      </c>
      <c r="B35" s="42">
        <v>10</v>
      </c>
      <c r="C35" s="42" t="s">
        <v>97</v>
      </c>
      <c r="D35" s="37">
        <v>5700000</v>
      </c>
      <c r="E35" s="37">
        <v>8198838.25</v>
      </c>
      <c r="F35" s="48">
        <f t="shared" si="0"/>
        <v>-2498838.25</v>
      </c>
    </row>
    <row r="36" spans="1:6" s="9" customFormat="1" ht="61.5" customHeight="1">
      <c r="A36" s="57" t="s">
        <v>114</v>
      </c>
      <c r="B36" s="41">
        <v>10</v>
      </c>
      <c r="C36" s="41" t="s">
        <v>115</v>
      </c>
      <c r="D36" s="36"/>
      <c r="E36" s="36">
        <v>652.21</v>
      </c>
      <c r="F36" s="47">
        <f t="shared" si="0"/>
        <v>-652.21</v>
      </c>
    </row>
    <row r="37" spans="1:6" s="9" customFormat="1" ht="48" customHeight="1">
      <c r="A37" s="58" t="s">
        <v>106</v>
      </c>
      <c r="B37" s="41">
        <v>10</v>
      </c>
      <c r="C37" s="41" t="s">
        <v>227</v>
      </c>
      <c r="D37" s="36"/>
      <c r="E37" s="36">
        <v>-0.09</v>
      </c>
      <c r="F37" s="47">
        <f t="shared" si="0"/>
        <v>0.09</v>
      </c>
    </row>
    <row r="38" spans="1:6" ht="37.5" customHeight="1">
      <c r="A38" s="17" t="s">
        <v>25</v>
      </c>
      <c r="B38" s="41">
        <v>10</v>
      </c>
      <c r="C38" s="41" t="s">
        <v>26</v>
      </c>
      <c r="D38" s="36">
        <f>D39+D40+D41</f>
        <v>4300000</v>
      </c>
      <c r="E38" s="36">
        <f>E39+E40+E41</f>
        <v>5863604.66</v>
      </c>
      <c r="F38" s="47">
        <f t="shared" si="0"/>
        <v>-1563604.6600000001</v>
      </c>
    </row>
    <row r="39" spans="1:6" s="9" customFormat="1" ht="76.5">
      <c r="A39" s="18" t="s">
        <v>98</v>
      </c>
      <c r="B39" s="42">
        <v>10</v>
      </c>
      <c r="C39" s="42" t="s">
        <v>99</v>
      </c>
      <c r="D39" s="37">
        <v>3500000</v>
      </c>
      <c r="E39" s="37">
        <v>5760104.66</v>
      </c>
      <c r="F39" s="48">
        <f t="shared" si="0"/>
        <v>-2260104.66</v>
      </c>
    </row>
    <row r="40" spans="1:6" s="9" customFormat="1" ht="81" customHeight="1">
      <c r="A40" s="18" t="s">
        <v>100</v>
      </c>
      <c r="B40" s="42">
        <v>10</v>
      </c>
      <c r="C40" s="42" t="s">
        <v>101</v>
      </c>
      <c r="D40" s="37">
        <v>300000</v>
      </c>
      <c r="E40" s="39">
        <v>103500</v>
      </c>
      <c r="F40" s="48">
        <f t="shared" si="0"/>
        <v>196500</v>
      </c>
    </row>
    <row r="41" spans="1:6" s="9" customFormat="1" ht="63.75">
      <c r="A41" s="18" t="s">
        <v>102</v>
      </c>
      <c r="B41" s="42">
        <v>10</v>
      </c>
      <c r="C41" s="42" t="s">
        <v>103</v>
      </c>
      <c r="D41" s="37">
        <v>500000</v>
      </c>
      <c r="E41" s="39">
        <v>0</v>
      </c>
      <c r="F41" s="48">
        <f t="shared" si="0"/>
        <v>500000</v>
      </c>
    </row>
    <row r="42" spans="1:6" ht="25.5">
      <c r="A42" s="17" t="s">
        <v>27</v>
      </c>
      <c r="B42" s="41">
        <v>10</v>
      </c>
      <c r="C42" s="41" t="s">
        <v>28</v>
      </c>
      <c r="D42" s="36">
        <f>D43</f>
        <v>1500000</v>
      </c>
      <c r="E42" s="36">
        <f>E43</f>
        <v>493000.32</v>
      </c>
      <c r="F42" s="47">
        <f t="shared" si="0"/>
        <v>1006999.6799999999</v>
      </c>
    </row>
    <row r="43" spans="1:6" ht="59.25" customHeight="1">
      <c r="A43" s="19" t="s">
        <v>104</v>
      </c>
      <c r="B43" s="42">
        <v>10</v>
      </c>
      <c r="C43" s="43" t="s">
        <v>105</v>
      </c>
      <c r="D43" s="37">
        <v>1500000</v>
      </c>
      <c r="E43" s="37">
        <v>493000.32</v>
      </c>
      <c r="F43" s="48">
        <f t="shared" si="0"/>
        <v>1006999.6799999999</v>
      </c>
    </row>
    <row r="44" spans="1:6" ht="20.25" customHeight="1">
      <c r="A44" s="17" t="s">
        <v>29</v>
      </c>
      <c r="B44" s="41">
        <v>10</v>
      </c>
      <c r="C44" s="41" t="s">
        <v>30</v>
      </c>
      <c r="D44" s="36">
        <f>D45</f>
        <v>55000</v>
      </c>
      <c r="E44" s="40">
        <f>E45</f>
        <v>-3496713.13</v>
      </c>
      <c r="F44" s="47">
        <f t="shared" si="0"/>
        <v>3551713.13</v>
      </c>
    </row>
    <row r="45" spans="1:6" s="9" customFormat="1" ht="38.25">
      <c r="A45" s="18" t="s">
        <v>106</v>
      </c>
      <c r="B45" s="42">
        <v>10</v>
      </c>
      <c r="C45" s="42" t="s">
        <v>227</v>
      </c>
      <c r="D45" s="37">
        <v>55000</v>
      </c>
      <c r="E45" s="39">
        <v>-3496713.13</v>
      </c>
      <c r="F45" s="48">
        <f t="shared" si="0"/>
        <v>3551713.13</v>
      </c>
    </row>
    <row r="46" spans="1:6" ht="21" customHeight="1">
      <c r="A46" s="17" t="s">
        <v>31</v>
      </c>
      <c r="B46" s="41">
        <v>10</v>
      </c>
      <c r="C46" s="41" t="s">
        <v>32</v>
      </c>
      <c r="D46" s="36">
        <f>D48</f>
        <v>100000</v>
      </c>
      <c r="E46" s="40">
        <f>E48+E47</f>
        <v>0</v>
      </c>
      <c r="F46" s="47">
        <f t="shared" si="0"/>
        <v>100000</v>
      </c>
    </row>
    <row r="47" spans="1:6" ht="32.25" customHeight="1">
      <c r="A47" s="18" t="s">
        <v>110</v>
      </c>
      <c r="B47" s="41">
        <v>10</v>
      </c>
      <c r="C47" s="42" t="s">
        <v>111</v>
      </c>
      <c r="D47" s="37"/>
      <c r="E47" s="39">
        <v>0</v>
      </c>
      <c r="F47" s="48">
        <f t="shared" si="0"/>
        <v>0</v>
      </c>
    </row>
    <row r="48" spans="1:6" s="9" customFormat="1" ht="28.5" customHeight="1">
      <c r="A48" s="19" t="s">
        <v>107</v>
      </c>
      <c r="B48" s="42">
        <v>10</v>
      </c>
      <c r="C48" s="42" t="s">
        <v>108</v>
      </c>
      <c r="D48" s="37">
        <v>100000</v>
      </c>
      <c r="E48" s="39">
        <v>0</v>
      </c>
      <c r="F48" s="48">
        <f t="shared" si="0"/>
        <v>100000</v>
      </c>
    </row>
    <row r="49" spans="1:6" ht="18.75" customHeight="1">
      <c r="A49" s="17" t="s">
        <v>33</v>
      </c>
      <c r="B49" s="41">
        <v>10</v>
      </c>
      <c r="C49" s="41" t="s">
        <v>34</v>
      </c>
      <c r="D49" s="36">
        <f>D50+D51+D54</f>
        <v>2777272</v>
      </c>
      <c r="E49" s="36">
        <f>E50+E51+E54</f>
        <v>2760318</v>
      </c>
      <c r="F49" s="47">
        <f t="shared" si="0"/>
        <v>16954</v>
      </c>
    </row>
    <row r="50" spans="1:6" ht="27.75" customHeight="1">
      <c r="A50" s="18" t="s">
        <v>109</v>
      </c>
      <c r="B50" s="42">
        <v>10</v>
      </c>
      <c r="C50" s="42" t="s">
        <v>212</v>
      </c>
      <c r="D50" s="37">
        <v>390000</v>
      </c>
      <c r="E50" s="39">
        <v>390000</v>
      </c>
      <c r="F50" s="48">
        <f t="shared" si="0"/>
        <v>0</v>
      </c>
    </row>
    <row r="51" spans="1:6" ht="27.75" customHeight="1">
      <c r="A51" s="60" t="s">
        <v>262</v>
      </c>
      <c r="B51" s="42">
        <v>10</v>
      </c>
      <c r="C51" s="41" t="s">
        <v>265</v>
      </c>
      <c r="D51" s="36">
        <f>D52</f>
        <v>2367272</v>
      </c>
      <c r="E51" s="36">
        <f>E52</f>
        <v>2350318</v>
      </c>
      <c r="F51" s="48">
        <f t="shared" si="0"/>
        <v>16954</v>
      </c>
    </row>
    <row r="52" spans="1:6" ht="29.25" customHeight="1">
      <c r="A52" s="61" t="s">
        <v>263</v>
      </c>
      <c r="B52" s="42">
        <v>10</v>
      </c>
      <c r="C52" s="41" t="s">
        <v>266</v>
      </c>
      <c r="D52" s="37">
        <f>D53</f>
        <v>2367272</v>
      </c>
      <c r="E52" s="37">
        <f>E53</f>
        <v>2350318</v>
      </c>
      <c r="F52" s="48">
        <f t="shared" si="0"/>
        <v>16954</v>
      </c>
    </row>
    <row r="53" spans="1:6" ht="42.75" customHeight="1">
      <c r="A53" s="59" t="s">
        <v>264</v>
      </c>
      <c r="B53" s="42">
        <v>10</v>
      </c>
      <c r="C53" s="41" t="s">
        <v>279</v>
      </c>
      <c r="D53" s="37">
        <v>2367272</v>
      </c>
      <c r="E53" s="39">
        <v>2350318</v>
      </c>
      <c r="F53" s="48">
        <f t="shared" si="0"/>
        <v>16954</v>
      </c>
    </row>
    <row r="54" spans="1:6" ht="18.75" customHeight="1">
      <c r="A54" s="17" t="s">
        <v>238</v>
      </c>
      <c r="B54" s="41">
        <v>10</v>
      </c>
      <c r="C54" s="41" t="s">
        <v>278</v>
      </c>
      <c r="D54" s="36">
        <f>D55</f>
        <v>20000</v>
      </c>
      <c r="E54" s="36">
        <f>E55</f>
        <v>20000</v>
      </c>
      <c r="F54" s="47">
        <f t="shared" si="0"/>
        <v>0</v>
      </c>
    </row>
    <row r="55" spans="1:6" ht="53.25" customHeight="1">
      <c r="A55" s="18" t="s">
        <v>258</v>
      </c>
      <c r="B55" s="42">
        <v>10</v>
      </c>
      <c r="C55" s="42" t="s">
        <v>267</v>
      </c>
      <c r="D55" s="37">
        <f>D56</f>
        <v>20000</v>
      </c>
      <c r="E55" s="37">
        <f>E56</f>
        <v>20000</v>
      </c>
      <c r="F55" s="48">
        <f t="shared" si="0"/>
        <v>0</v>
      </c>
    </row>
    <row r="56" spans="1:6" ht="54" customHeight="1">
      <c r="A56" s="18" t="s">
        <v>259</v>
      </c>
      <c r="B56" s="42">
        <v>10</v>
      </c>
      <c r="C56" s="42" t="s">
        <v>277</v>
      </c>
      <c r="D56" s="37">
        <v>20000</v>
      </c>
      <c r="E56" s="39">
        <v>20000</v>
      </c>
      <c r="F56" s="48">
        <f>D56-E56</f>
        <v>0</v>
      </c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84">
      <selection activeCell="A104" sqref="A104:IV104"/>
    </sheetView>
  </sheetViews>
  <sheetFormatPr defaultColWidth="9.00390625" defaultRowHeight="36.75" customHeight="1"/>
  <cols>
    <col min="1" max="1" width="129.75390625" style="62" customWidth="1"/>
    <col min="2" max="2" width="36.875" style="63" customWidth="1"/>
    <col min="3" max="3" width="28.25390625" style="64" customWidth="1"/>
    <col min="4" max="4" width="26.75390625" style="64" customWidth="1"/>
    <col min="5" max="5" width="25.375" style="64" customWidth="1"/>
    <col min="6" max="16384" width="9.125" style="64" customWidth="1"/>
  </cols>
  <sheetData>
    <row r="1" spans="1:6" s="68" customFormat="1" ht="36.75" customHeight="1" thickBot="1">
      <c r="A1" s="62"/>
      <c r="B1" s="63"/>
      <c r="C1" s="64"/>
      <c r="D1" s="65"/>
      <c r="E1" s="66"/>
      <c r="F1" s="67"/>
    </row>
    <row r="2" spans="1:5" s="68" customFormat="1" ht="36.75" customHeight="1">
      <c r="A2" s="69" t="s">
        <v>76</v>
      </c>
      <c r="B2" s="70" t="s">
        <v>77</v>
      </c>
      <c r="C2" s="71" t="s">
        <v>35</v>
      </c>
      <c r="D2" s="72" t="s">
        <v>211</v>
      </c>
      <c r="E2" s="73" t="s">
        <v>160</v>
      </c>
    </row>
    <row r="3" spans="1:5" s="68" customFormat="1" ht="22.5" customHeight="1">
      <c r="A3" s="107">
        <v>1</v>
      </c>
      <c r="B3" s="108">
        <v>2</v>
      </c>
      <c r="C3" s="109">
        <v>4</v>
      </c>
      <c r="D3" s="110">
        <v>5</v>
      </c>
      <c r="E3" s="111">
        <v>6</v>
      </c>
    </row>
    <row r="4" spans="1:5" s="68" customFormat="1" ht="26.25" customHeight="1">
      <c r="A4" s="75" t="s">
        <v>78</v>
      </c>
      <c r="B4" s="74" t="s">
        <v>150</v>
      </c>
      <c r="C4" s="76">
        <f>C5+C10+C15+C20+C39+C32</f>
        <v>16296550</v>
      </c>
      <c r="D4" s="76">
        <f>D5+D10+D15+D20+D39+D32</f>
        <v>15785763.36</v>
      </c>
      <c r="E4" s="77">
        <f aca="true" t="shared" si="0" ref="E4:E11">C4-D4</f>
        <v>510786.6400000006</v>
      </c>
    </row>
    <row r="5" spans="1:5" s="68" customFormat="1" ht="33.75" customHeight="1">
      <c r="A5" s="78" t="s">
        <v>79</v>
      </c>
      <c r="B5" s="74" t="s">
        <v>149</v>
      </c>
      <c r="C5" s="76">
        <f>C6</f>
        <v>1060000</v>
      </c>
      <c r="D5" s="76">
        <f>D6</f>
        <v>1057289.96</v>
      </c>
      <c r="E5" s="77">
        <f t="shared" si="0"/>
        <v>2710.0400000000373</v>
      </c>
    </row>
    <row r="6" spans="1:5" s="68" customFormat="1" ht="23.25" customHeight="1">
      <c r="A6" s="75" t="s">
        <v>36</v>
      </c>
      <c r="B6" s="79" t="s">
        <v>136</v>
      </c>
      <c r="C6" s="76">
        <f>C7</f>
        <v>1060000</v>
      </c>
      <c r="D6" s="80">
        <f>D7</f>
        <v>1057289.96</v>
      </c>
      <c r="E6" s="77">
        <f t="shared" si="0"/>
        <v>2710.0400000000373</v>
      </c>
    </row>
    <row r="7" spans="1:5" s="68" customFormat="1" ht="26.25" customHeight="1">
      <c r="A7" s="81" t="s">
        <v>37</v>
      </c>
      <c r="B7" s="79" t="s">
        <v>136</v>
      </c>
      <c r="C7" s="82">
        <f>C8+C9</f>
        <v>1060000</v>
      </c>
      <c r="D7" s="82">
        <f>D8+D9</f>
        <v>1057289.96</v>
      </c>
      <c r="E7" s="77">
        <f t="shared" si="0"/>
        <v>2710.0400000000373</v>
      </c>
    </row>
    <row r="8" spans="1:5" s="68" customFormat="1" ht="26.25" customHeight="1">
      <c r="A8" s="83" t="s">
        <v>38</v>
      </c>
      <c r="B8" s="84" t="s">
        <v>135</v>
      </c>
      <c r="C8" s="85">
        <v>795000</v>
      </c>
      <c r="D8" s="86">
        <v>792978</v>
      </c>
      <c r="E8" s="87">
        <f t="shared" si="0"/>
        <v>2022</v>
      </c>
    </row>
    <row r="9" spans="1:5" s="68" customFormat="1" ht="24.75" customHeight="1">
      <c r="A9" s="83" t="s">
        <v>39</v>
      </c>
      <c r="B9" s="84" t="s">
        <v>137</v>
      </c>
      <c r="C9" s="85">
        <v>265000</v>
      </c>
      <c r="D9" s="86">
        <v>264311.96</v>
      </c>
      <c r="E9" s="87">
        <f t="shared" si="0"/>
        <v>688.039999999979</v>
      </c>
    </row>
    <row r="10" spans="1:5" s="68" customFormat="1" ht="36.75" customHeight="1">
      <c r="A10" s="81" t="s">
        <v>40</v>
      </c>
      <c r="B10" s="79" t="s">
        <v>151</v>
      </c>
      <c r="C10" s="82">
        <f>C11</f>
        <v>581000</v>
      </c>
      <c r="D10" s="88">
        <f>D11</f>
        <v>565764.04</v>
      </c>
      <c r="E10" s="89">
        <f t="shared" si="0"/>
        <v>15235.959999999963</v>
      </c>
    </row>
    <row r="11" spans="1:5" s="68" customFormat="1" ht="25.5" customHeight="1">
      <c r="A11" s="140" t="s">
        <v>36</v>
      </c>
      <c r="B11" s="79" t="s">
        <v>140</v>
      </c>
      <c r="C11" s="141">
        <f>C13+C14</f>
        <v>581000</v>
      </c>
      <c r="D11" s="141">
        <f>D13+D14</f>
        <v>565764.04</v>
      </c>
      <c r="E11" s="142">
        <f t="shared" si="0"/>
        <v>15235.959999999963</v>
      </c>
    </row>
    <row r="12" spans="1:5" s="68" customFormat="1" ht="2.25" customHeight="1" hidden="1">
      <c r="A12" s="140"/>
      <c r="B12" s="79">
        <v>1037810011121</v>
      </c>
      <c r="C12" s="141"/>
      <c r="D12" s="141"/>
      <c r="E12" s="142"/>
    </row>
    <row r="13" spans="1:5" s="68" customFormat="1" ht="23.25" customHeight="1">
      <c r="A13" s="83" t="s">
        <v>38</v>
      </c>
      <c r="B13" s="84" t="s">
        <v>138</v>
      </c>
      <c r="C13" s="85">
        <v>419000</v>
      </c>
      <c r="D13" s="85">
        <v>405348.73</v>
      </c>
      <c r="E13" s="90">
        <f aca="true" t="shared" si="1" ref="E13:E61">C13-D13</f>
        <v>13651.270000000019</v>
      </c>
    </row>
    <row r="14" spans="1:5" s="68" customFormat="1" ht="23.25" customHeight="1">
      <c r="A14" s="83" t="s">
        <v>39</v>
      </c>
      <c r="B14" s="84" t="s">
        <v>139</v>
      </c>
      <c r="C14" s="85">
        <v>162000</v>
      </c>
      <c r="D14" s="85">
        <v>160415.31</v>
      </c>
      <c r="E14" s="90">
        <f t="shared" si="1"/>
        <v>1584.6900000000023</v>
      </c>
    </row>
    <row r="15" spans="1:5" s="68" customFormat="1" ht="36.75" customHeight="1">
      <c r="A15" s="81" t="s">
        <v>41</v>
      </c>
      <c r="B15" s="79" t="s">
        <v>148</v>
      </c>
      <c r="C15" s="82">
        <f>C16</f>
        <v>872000</v>
      </c>
      <c r="D15" s="88">
        <f>D16</f>
        <v>842077.23</v>
      </c>
      <c r="E15" s="89">
        <f t="shared" si="1"/>
        <v>29922.77000000002</v>
      </c>
    </row>
    <row r="16" spans="1:5" s="68" customFormat="1" ht="24.75" customHeight="1">
      <c r="A16" s="81" t="s">
        <v>74</v>
      </c>
      <c r="B16" s="79" t="s">
        <v>141</v>
      </c>
      <c r="C16" s="82">
        <f>C17</f>
        <v>872000</v>
      </c>
      <c r="D16" s="88">
        <f>D17</f>
        <v>842077.23</v>
      </c>
      <c r="E16" s="89">
        <f t="shared" si="1"/>
        <v>29922.77000000002</v>
      </c>
    </row>
    <row r="17" spans="1:5" s="68" customFormat="1" ht="24.75" customHeight="1">
      <c r="A17" s="81" t="s">
        <v>36</v>
      </c>
      <c r="B17" s="79" t="s">
        <v>141</v>
      </c>
      <c r="C17" s="82">
        <f>C18+C19</f>
        <v>872000</v>
      </c>
      <c r="D17" s="82">
        <f>D18+D19</f>
        <v>842077.23</v>
      </c>
      <c r="E17" s="89">
        <f t="shared" si="1"/>
        <v>29922.77000000002</v>
      </c>
    </row>
    <row r="18" spans="1:5" s="68" customFormat="1" ht="25.5" customHeight="1">
      <c r="A18" s="83" t="s">
        <v>38</v>
      </c>
      <c r="B18" s="84" t="s">
        <v>142</v>
      </c>
      <c r="C18" s="85">
        <v>650000</v>
      </c>
      <c r="D18" s="85">
        <v>620892</v>
      </c>
      <c r="E18" s="90">
        <f t="shared" si="1"/>
        <v>29108</v>
      </c>
    </row>
    <row r="19" spans="1:5" s="68" customFormat="1" ht="24" customHeight="1">
      <c r="A19" s="83" t="s">
        <v>39</v>
      </c>
      <c r="B19" s="84" t="s">
        <v>143</v>
      </c>
      <c r="C19" s="85">
        <v>222000</v>
      </c>
      <c r="D19" s="85">
        <v>221185.23</v>
      </c>
      <c r="E19" s="90">
        <f t="shared" si="1"/>
        <v>814.7699999999895</v>
      </c>
    </row>
    <row r="20" spans="1:5" s="68" customFormat="1" ht="22.5" customHeight="1">
      <c r="A20" s="81" t="s">
        <v>42</v>
      </c>
      <c r="B20" s="79" t="s">
        <v>155</v>
      </c>
      <c r="C20" s="82">
        <f>C21+C24+C27</f>
        <v>12858000</v>
      </c>
      <c r="D20" s="88">
        <f>D24+D21+D27</f>
        <v>12491528.51</v>
      </c>
      <c r="E20" s="89">
        <f t="shared" si="1"/>
        <v>366471.4900000002</v>
      </c>
    </row>
    <row r="21" spans="1:5" s="68" customFormat="1" ht="21.75" customHeight="1">
      <c r="A21" s="81" t="s">
        <v>36</v>
      </c>
      <c r="B21" s="79" t="s">
        <v>155</v>
      </c>
      <c r="C21" s="82">
        <f>C22+C23</f>
        <v>9320000</v>
      </c>
      <c r="D21" s="82">
        <f>D22+D23</f>
        <v>9312088.73</v>
      </c>
      <c r="E21" s="89">
        <f t="shared" si="1"/>
        <v>7911.269999999553</v>
      </c>
    </row>
    <row r="22" spans="1:5" s="68" customFormat="1" ht="22.5" customHeight="1">
      <c r="A22" s="83" t="s">
        <v>38</v>
      </c>
      <c r="B22" s="84" t="s">
        <v>156</v>
      </c>
      <c r="C22" s="85">
        <v>7010000</v>
      </c>
      <c r="D22" s="85">
        <v>7006700.94</v>
      </c>
      <c r="E22" s="90">
        <f t="shared" si="1"/>
        <v>3299.05999999959</v>
      </c>
    </row>
    <row r="23" spans="1:5" s="68" customFormat="1" ht="25.5" customHeight="1">
      <c r="A23" s="83" t="s">
        <v>39</v>
      </c>
      <c r="B23" s="84" t="s">
        <v>157</v>
      </c>
      <c r="C23" s="85">
        <v>2310000</v>
      </c>
      <c r="D23" s="85">
        <v>2305387.79</v>
      </c>
      <c r="E23" s="90">
        <f t="shared" si="1"/>
        <v>4612.209999999963</v>
      </c>
    </row>
    <row r="24" spans="1:5" s="68" customFormat="1" ht="24" customHeight="1">
      <c r="A24" s="81" t="s">
        <v>122</v>
      </c>
      <c r="B24" s="79" t="s">
        <v>144</v>
      </c>
      <c r="C24" s="82">
        <f>C25</f>
        <v>3318000</v>
      </c>
      <c r="D24" s="88">
        <f>D25</f>
        <v>3041242.78</v>
      </c>
      <c r="E24" s="89">
        <f t="shared" si="1"/>
        <v>276757.2200000002</v>
      </c>
    </row>
    <row r="25" spans="1:5" s="96" customFormat="1" ht="27" customHeight="1">
      <c r="A25" s="91" t="s">
        <v>123</v>
      </c>
      <c r="B25" s="92" t="s">
        <v>145</v>
      </c>
      <c r="C25" s="93">
        <f>C26</f>
        <v>3318000</v>
      </c>
      <c r="D25" s="94">
        <f>D26</f>
        <v>3041242.78</v>
      </c>
      <c r="E25" s="95">
        <f t="shared" si="1"/>
        <v>276757.2200000002</v>
      </c>
    </row>
    <row r="26" spans="1:5" ht="22.5" customHeight="1">
      <c r="A26" s="83" t="s">
        <v>124</v>
      </c>
      <c r="B26" s="84" t="s">
        <v>146</v>
      </c>
      <c r="C26" s="85">
        <v>3318000</v>
      </c>
      <c r="D26" s="86">
        <v>3041242.78</v>
      </c>
      <c r="E26" s="90">
        <f t="shared" si="1"/>
        <v>276757.2200000002</v>
      </c>
    </row>
    <row r="27" spans="1:5" s="68" customFormat="1" ht="23.25" customHeight="1">
      <c r="A27" s="81" t="s">
        <v>125</v>
      </c>
      <c r="B27" s="79" t="s">
        <v>147</v>
      </c>
      <c r="C27" s="82">
        <f>C28</f>
        <v>220000</v>
      </c>
      <c r="D27" s="82">
        <f>D28</f>
        <v>138197</v>
      </c>
      <c r="E27" s="89">
        <f t="shared" si="1"/>
        <v>81803</v>
      </c>
    </row>
    <row r="28" spans="1:5" s="96" customFormat="1" ht="24" customHeight="1">
      <c r="A28" s="91" t="s">
        <v>126</v>
      </c>
      <c r="B28" s="92" t="s">
        <v>152</v>
      </c>
      <c r="C28" s="93">
        <f>C29+C30+C31</f>
        <v>220000</v>
      </c>
      <c r="D28" s="93">
        <f>D29+D30+D31</f>
        <v>138197</v>
      </c>
      <c r="E28" s="95">
        <f t="shared" si="1"/>
        <v>81803</v>
      </c>
    </row>
    <row r="29" spans="1:5" s="68" customFormat="1" ht="26.25" customHeight="1">
      <c r="A29" s="83" t="s">
        <v>43</v>
      </c>
      <c r="B29" s="84" t="s">
        <v>153</v>
      </c>
      <c r="C29" s="85">
        <v>69000</v>
      </c>
      <c r="D29" s="85">
        <v>5511</v>
      </c>
      <c r="E29" s="90">
        <f t="shared" si="1"/>
        <v>63489</v>
      </c>
    </row>
    <row r="30" spans="1:5" s="68" customFormat="1" ht="23.25" customHeight="1">
      <c r="A30" s="83" t="s">
        <v>44</v>
      </c>
      <c r="B30" s="84" t="s">
        <v>154</v>
      </c>
      <c r="C30" s="85">
        <v>19000</v>
      </c>
      <c r="D30" s="85">
        <v>686</v>
      </c>
      <c r="E30" s="90">
        <f t="shared" si="1"/>
        <v>18314</v>
      </c>
    </row>
    <row r="31" spans="1:5" s="68" customFormat="1" ht="23.25" customHeight="1">
      <c r="A31" s="97" t="s">
        <v>161</v>
      </c>
      <c r="B31" s="84" t="s">
        <v>162</v>
      </c>
      <c r="C31" s="85">
        <v>132000</v>
      </c>
      <c r="D31" s="85">
        <v>132000</v>
      </c>
      <c r="E31" s="90">
        <f t="shared" si="1"/>
        <v>0</v>
      </c>
    </row>
    <row r="32" spans="1:5" s="68" customFormat="1" ht="36.75" customHeight="1">
      <c r="A32" s="98" t="s">
        <v>185</v>
      </c>
      <c r="B32" s="79" t="s">
        <v>186</v>
      </c>
      <c r="C32" s="82">
        <f>C33+C36</f>
        <v>876000</v>
      </c>
      <c r="D32" s="82">
        <f>D33+D36</f>
        <v>829103.62</v>
      </c>
      <c r="E32" s="89">
        <f t="shared" si="1"/>
        <v>46896.380000000005</v>
      </c>
    </row>
    <row r="33" spans="1:5" s="68" customFormat="1" ht="24.75" customHeight="1">
      <c r="A33" s="99" t="s">
        <v>36</v>
      </c>
      <c r="B33" s="92" t="s">
        <v>187</v>
      </c>
      <c r="C33" s="93">
        <f>C34+C35</f>
        <v>831000</v>
      </c>
      <c r="D33" s="93">
        <f>D34+D35</f>
        <v>829103.62</v>
      </c>
      <c r="E33" s="95">
        <f t="shared" si="1"/>
        <v>1896.3800000000047</v>
      </c>
    </row>
    <row r="34" spans="1:5" s="68" customFormat="1" ht="27" customHeight="1">
      <c r="A34" s="97" t="s">
        <v>38</v>
      </c>
      <c r="B34" s="84" t="s">
        <v>188</v>
      </c>
      <c r="C34" s="85">
        <v>620000</v>
      </c>
      <c r="D34" s="85">
        <v>618898.98</v>
      </c>
      <c r="E34" s="90">
        <f t="shared" si="1"/>
        <v>1101.0200000000186</v>
      </c>
    </row>
    <row r="35" spans="1:5" s="68" customFormat="1" ht="26.25" customHeight="1">
      <c r="A35" s="97" t="s">
        <v>39</v>
      </c>
      <c r="B35" s="84" t="s">
        <v>189</v>
      </c>
      <c r="C35" s="85">
        <v>211000</v>
      </c>
      <c r="D35" s="85">
        <v>210204.64</v>
      </c>
      <c r="E35" s="90">
        <f t="shared" si="1"/>
        <v>795.359999999986</v>
      </c>
    </row>
    <row r="36" spans="1:5" s="68" customFormat="1" ht="24.75" customHeight="1">
      <c r="A36" s="81" t="s">
        <v>122</v>
      </c>
      <c r="B36" s="79" t="s">
        <v>190</v>
      </c>
      <c r="C36" s="82">
        <f>C37</f>
        <v>45000</v>
      </c>
      <c r="D36" s="82">
        <f>D37</f>
        <v>0</v>
      </c>
      <c r="E36" s="89">
        <f t="shared" si="1"/>
        <v>45000</v>
      </c>
    </row>
    <row r="37" spans="1:5" s="68" customFormat="1" ht="25.5" customHeight="1">
      <c r="A37" s="91" t="s">
        <v>123</v>
      </c>
      <c r="B37" s="92" t="s">
        <v>191</v>
      </c>
      <c r="C37" s="93">
        <f>C38</f>
        <v>45000</v>
      </c>
      <c r="D37" s="93">
        <f>D38</f>
        <v>0</v>
      </c>
      <c r="E37" s="95">
        <f t="shared" si="1"/>
        <v>45000</v>
      </c>
    </row>
    <row r="38" spans="1:5" s="68" customFormat="1" ht="24.75" customHeight="1">
      <c r="A38" s="83" t="s">
        <v>124</v>
      </c>
      <c r="B38" s="84" t="s">
        <v>192</v>
      </c>
      <c r="C38" s="85">
        <v>45000</v>
      </c>
      <c r="D38" s="85">
        <v>0</v>
      </c>
      <c r="E38" s="90">
        <f t="shared" si="1"/>
        <v>45000</v>
      </c>
    </row>
    <row r="39" spans="1:5" s="68" customFormat="1" ht="24" customHeight="1">
      <c r="A39" s="81" t="s">
        <v>45</v>
      </c>
      <c r="B39" s="79" t="s">
        <v>255</v>
      </c>
      <c r="C39" s="82">
        <f>C40</f>
        <v>49550</v>
      </c>
      <c r="D39" s="88">
        <v>0</v>
      </c>
      <c r="E39" s="89">
        <f t="shared" si="1"/>
        <v>49550</v>
      </c>
    </row>
    <row r="40" spans="1:7" ht="21.75" customHeight="1">
      <c r="A40" s="83" t="s">
        <v>86</v>
      </c>
      <c r="B40" s="84" t="s">
        <v>254</v>
      </c>
      <c r="C40" s="85">
        <v>49550</v>
      </c>
      <c r="D40" s="86">
        <v>0</v>
      </c>
      <c r="E40" s="90">
        <f t="shared" si="1"/>
        <v>49550</v>
      </c>
      <c r="G40" s="64" t="s">
        <v>182</v>
      </c>
    </row>
    <row r="41" spans="1:5" s="68" customFormat="1" ht="25.5" customHeight="1">
      <c r="A41" s="81" t="s">
        <v>213</v>
      </c>
      <c r="B41" s="79" t="s">
        <v>214</v>
      </c>
      <c r="C41" s="82">
        <f>C46+C42</f>
        <v>675000</v>
      </c>
      <c r="D41" s="88">
        <f>D46</f>
        <v>213700</v>
      </c>
      <c r="E41" s="89">
        <f t="shared" si="1"/>
        <v>461300</v>
      </c>
    </row>
    <row r="42" spans="1:5" s="68" customFormat="1" ht="22.5" customHeight="1">
      <c r="A42" s="81" t="s">
        <v>282</v>
      </c>
      <c r="B42" s="79" t="s">
        <v>283</v>
      </c>
      <c r="C42" s="82">
        <v>20000</v>
      </c>
      <c r="D42" s="88">
        <v>0</v>
      </c>
      <c r="E42" s="89">
        <f t="shared" si="1"/>
        <v>20000</v>
      </c>
    </row>
    <row r="43" spans="1:5" s="68" customFormat="1" ht="22.5" customHeight="1">
      <c r="A43" s="81" t="s">
        <v>284</v>
      </c>
      <c r="B43" s="79" t="s">
        <v>285</v>
      </c>
      <c r="C43" s="82">
        <v>20000</v>
      </c>
      <c r="D43" s="88">
        <v>0</v>
      </c>
      <c r="E43" s="89">
        <f t="shared" si="1"/>
        <v>20000</v>
      </c>
    </row>
    <row r="44" spans="1:5" s="68" customFormat="1" ht="22.5" customHeight="1">
      <c r="A44" s="91" t="s">
        <v>123</v>
      </c>
      <c r="B44" s="92" t="s">
        <v>286</v>
      </c>
      <c r="C44" s="93">
        <v>20000</v>
      </c>
      <c r="D44" s="94">
        <v>0</v>
      </c>
      <c r="E44" s="95">
        <f t="shared" si="1"/>
        <v>20000</v>
      </c>
    </row>
    <row r="45" spans="1:5" s="68" customFormat="1" ht="24" customHeight="1">
      <c r="A45" s="83" t="s">
        <v>124</v>
      </c>
      <c r="B45" s="84" t="s">
        <v>287</v>
      </c>
      <c r="C45" s="85">
        <v>20000</v>
      </c>
      <c r="D45" s="86">
        <v>0</v>
      </c>
      <c r="E45" s="90">
        <f t="shared" si="1"/>
        <v>20000</v>
      </c>
    </row>
    <row r="46" spans="1:5" s="68" customFormat="1" ht="23.25" customHeight="1">
      <c r="A46" s="81" t="s">
        <v>215</v>
      </c>
      <c r="B46" s="79" t="s">
        <v>216</v>
      </c>
      <c r="C46" s="82">
        <f aca="true" t="shared" si="2" ref="C46:D48">C47</f>
        <v>655000</v>
      </c>
      <c r="D46" s="88">
        <f t="shared" si="2"/>
        <v>213700</v>
      </c>
      <c r="E46" s="89">
        <f t="shared" si="1"/>
        <v>441300</v>
      </c>
    </row>
    <row r="47" spans="1:5" ht="24.75" customHeight="1">
      <c r="A47" s="81" t="s">
        <v>122</v>
      </c>
      <c r="B47" s="84" t="s">
        <v>217</v>
      </c>
      <c r="C47" s="85">
        <f t="shared" si="2"/>
        <v>655000</v>
      </c>
      <c r="D47" s="85">
        <f t="shared" si="2"/>
        <v>213700</v>
      </c>
      <c r="E47" s="90">
        <f t="shared" si="1"/>
        <v>441300</v>
      </c>
    </row>
    <row r="48" spans="1:5" s="96" customFormat="1" ht="24" customHeight="1">
      <c r="A48" s="91" t="s">
        <v>123</v>
      </c>
      <c r="B48" s="92" t="s">
        <v>217</v>
      </c>
      <c r="C48" s="93">
        <f t="shared" si="2"/>
        <v>655000</v>
      </c>
      <c r="D48" s="94">
        <f t="shared" si="2"/>
        <v>213700</v>
      </c>
      <c r="E48" s="95">
        <f t="shared" si="1"/>
        <v>441300</v>
      </c>
    </row>
    <row r="49" spans="1:5" ht="21.75" customHeight="1">
      <c r="A49" s="83" t="s">
        <v>124</v>
      </c>
      <c r="B49" s="84" t="s">
        <v>218</v>
      </c>
      <c r="C49" s="85">
        <v>655000</v>
      </c>
      <c r="D49" s="86">
        <v>213700</v>
      </c>
      <c r="E49" s="90">
        <f t="shared" si="1"/>
        <v>441300</v>
      </c>
    </row>
    <row r="50" spans="1:5" s="68" customFormat="1" ht="27" customHeight="1">
      <c r="A50" s="81" t="s">
        <v>164</v>
      </c>
      <c r="B50" s="79" t="s">
        <v>163</v>
      </c>
      <c r="C50" s="82">
        <f>C60+C66+C57+C51</f>
        <v>75410272</v>
      </c>
      <c r="D50" s="82">
        <f>D60+D66+D57+D51</f>
        <v>61633525.01</v>
      </c>
      <c r="E50" s="89">
        <f t="shared" si="1"/>
        <v>13776746.990000002</v>
      </c>
    </row>
    <row r="51" spans="1:5" s="68" customFormat="1" ht="25.5" customHeight="1">
      <c r="A51" s="78" t="s">
        <v>268</v>
      </c>
      <c r="B51" s="79" t="s">
        <v>271</v>
      </c>
      <c r="C51" s="82">
        <f aca="true" t="shared" si="3" ref="C51:D55">C52</f>
        <v>2867272</v>
      </c>
      <c r="D51" s="82">
        <f t="shared" si="3"/>
        <v>2765540</v>
      </c>
      <c r="E51" s="89">
        <f t="shared" si="1"/>
        <v>101732</v>
      </c>
    </row>
    <row r="52" spans="1:5" s="68" customFormat="1" ht="24" customHeight="1">
      <c r="A52" s="104" t="s">
        <v>269</v>
      </c>
      <c r="B52" s="84" t="s">
        <v>272</v>
      </c>
      <c r="C52" s="85">
        <f t="shared" si="3"/>
        <v>2867272</v>
      </c>
      <c r="D52" s="85">
        <f t="shared" si="3"/>
        <v>2765540</v>
      </c>
      <c r="E52" s="90">
        <f t="shared" si="1"/>
        <v>101732</v>
      </c>
    </row>
    <row r="53" spans="1:5" s="68" customFormat="1" ht="24" customHeight="1">
      <c r="A53" s="105" t="s">
        <v>270</v>
      </c>
      <c r="B53" s="84" t="s">
        <v>273</v>
      </c>
      <c r="C53" s="85">
        <f t="shared" si="3"/>
        <v>2867272</v>
      </c>
      <c r="D53" s="85">
        <f t="shared" si="3"/>
        <v>2765540</v>
      </c>
      <c r="E53" s="90">
        <f t="shared" si="1"/>
        <v>101732</v>
      </c>
    </row>
    <row r="54" spans="1:5" s="68" customFormat="1" ht="25.5" customHeight="1">
      <c r="A54" s="81" t="s">
        <v>122</v>
      </c>
      <c r="B54" s="79" t="s">
        <v>274</v>
      </c>
      <c r="C54" s="82">
        <f t="shared" si="3"/>
        <v>2867272</v>
      </c>
      <c r="D54" s="82">
        <f t="shared" si="3"/>
        <v>2765540</v>
      </c>
      <c r="E54" s="89">
        <f t="shared" si="1"/>
        <v>101732</v>
      </c>
    </row>
    <row r="55" spans="1:5" s="68" customFormat="1" ht="23.25" customHeight="1">
      <c r="A55" s="91" t="s">
        <v>123</v>
      </c>
      <c r="B55" s="92" t="s">
        <v>275</v>
      </c>
      <c r="C55" s="93">
        <f t="shared" si="3"/>
        <v>2867272</v>
      </c>
      <c r="D55" s="93">
        <f t="shared" si="3"/>
        <v>2765540</v>
      </c>
      <c r="E55" s="95">
        <f t="shared" si="1"/>
        <v>101732</v>
      </c>
    </row>
    <row r="56" spans="1:5" s="68" customFormat="1" ht="23.25" customHeight="1">
      <c r="A56" s="83" t="s">
        <v>124</v>
      </c>
      <c r="B56" s="84" t="s">
        <v>276</v>
      </c>
      <c r="C56" s="85">
        <v>2867272</v>
      </c>
      <c r="D56" s="85">
        <v>2765540</v>
      </c>
      <c r="E56" s="90">
        <f t="shared" si="1"/>
        <v>101732</v>
      </c>
    </row>
    <row r="57" spans="1:5" s="68" customFormat="1" ht="33" customHeight="1">
      <c r="A57" s="81" t="s">
        <v>230</v>
      </c>
      <c r="B57" s="79" t="s">
        <v>231</v>
      </c>
      <c r="C57" s="82">
        <f>C58+C59</f>
        <v>11500000</v>
      </c>
      <c r="D57" s="82">
        <f>D58+D59</f>
        <v>11438998.13</v>
      </c>
      <c r="E57" s="89">
        <f t="shared" si="1"/>
        <v>61001.86999999918</v>
      </c>
    </row>
    <row r="58" spans="1:5" ht="24" customHeight="1">
      <c r="A58" s="83" t="s">
        <v>232</v>
      </c>
      <c r="B58" s="84" t="s">
        <v>233</v>
      </c>
      <c r="C58" s="85">
        <v>10736856</v>
      </c>
      <c r="D58" s="86">
        <v>10675854.13</v>
      </c>
      <c r="E58" s="90">
        <f t="shared" si="1"/>
        <v>61001.86999999918</v>
      </c>
    </row>
    <row r="59" spans="1:5" ht="24" customHeight="1">
      <c r="A59" s="83" t="s">
        <v>232</v>
      </c>
      <c r="B59" s="84" t="s">
        <v>280</v>
      </c>
      <c r="C59" s="85">
        <v>763144</v>
      </c>
      <c r="D59" s="86">
        <v>763144</v>
      </c>
      <c r="E59" s="90">
        <f t="shared" si="1"/>
        <v>0</v>
      </c>
    </row>
    <row r="60" spans="1:5" s="68" customFormat="1" ht="27" customHeight="1">
      <c r="A60" s="81" t="s">
        <v>127</v>
      </c>
      <c r="B60" s="79" t="s">
        <v>196</v>
      </c>
      <c r="C60" s="82">
        <f>C61</f>
        <v>12300000</v>
      </c>
      <c r="D60" s="88">
        <f>D61</f>
        <v>11272000.26</v>
      </c>
      <c r="E60" s="89">
        <f t="shared" si="1"/>
        <v>1027999.7400000002</v>
      </c>
    </row>
    <row r="61" spans="1:5" s="96" customFormat="1" ht="29.25" customHeight="1">
      <c r="A61" s="139" t="s">
        <v>291</v>
      </c>
      <c r="B61" s="136" t="s">
        <v>219</v>
      </c>
      <c r="C61" s="137">
        <v>12300000</v>
      </c>
      <c r="D61" s="137">
        <v>11272000.26</v>
      </c>
      <c r="E61" s="138">
        <f t="shared" si="1"/>
        <v>1027999.7400000002</v>
      </c>
    </row>
    <row r="62" spans="1:5" s="68" customFormat="1" ht="1.5" customHeight="1" hidden="1">
      <c r="A62" s="139"/>
      <c r="B62" s="136"/>
      <c r="C62" s="137"/>
      <c r="D62" s="137"/>
      <c r="E62" s="138"/>
    </row>
    <row r="63" spans="1:5" s="68" customFormat="1" ht="36.75" customHeight="1" hidden="1">
      <c r="A63" s="139"/>
      <c r="B63" s="136"/>
      <c r="C63" s="137"/>
      <c r="D63" s="137"/>
      <c r="E63" s="138"/>
    </row>
    <row r="64" spans="1:5" s="68" customFormat="1" ht="36.75" customHeight="1" hidden="1">
      <c r="A64" s="139"/>
      <c r="B64" s="136"/>
      <c r="C64" s="137"/>
      <c r="D64" s="137"/>
      <c r="E64" s="138"/>
    </row>
    <row r="65" spans="1:5" s="68" customFormat="1" ht="36.75" customHeight="1" hidden="1">
      <c r="A65" s="139"/>
      <c r="B65" s="136"/>
      <c r="C65" s="137"/>
      <c r="D65" s="137"/>
      <c r="E65" s="138"/>
    </row>
    <row r="66" spans="1:5" s="68" customFormat="1" ht="31.5" customHeight="1">
      <c r="A66" s="81" t="s">
        <v>122</v>
      </c>
      <c r="B66" s="79" t="s">
        <v>195</v>
      </c>
      <c r="C66" s="82">
        <f>C67</f>
        <v>48743000</v>
      </c>
      <c r="D66" s="82">
        <f>D67</f>
        <v>36156986.62</v>
      </c>
      <c r="E66" s="89">
        <f aca="true" t="shared" si="4" ref="E66:E78">C66-D66</f>
        <v>12586013.380000003</v>
      </c>
    </row>
    <row r="67" spans="1:5" s="96" customFormat="1" ht="27" customHeight="1">
      <c r="A67" s="91" t="s">
        <v>123</v>
      </c>
      <c r="B67" s="92" t="s">
        <v>194</v>
      </c>
      <c r="C67" s="93">
        <f>C68</f>
        <v>48743000</v>
      </c>
      <c r="D67" s="93">
        <f>D68</f>
        <v>36156986.62</v>
      </c>
      <c r="E67" s="89">
        <f t="shared" si="4"/>
        <v>12586013.380000003</v>
      </c>
    </row>
    <row r="68" spans="1:5" s="68" customFormat="1" ht="27.75" customHeight="1">
      <c r="A68" s="83" t="s">
        <v>124</v>
      </c>
      <c r="B68" s="84" t="s">
        <v>193</v>
      </c>
      <c r="C68" s="85">
        <v>48743000</v>
      </c>
      <c r="D68" s="85">
        <v>36156986.62</v>
      </c>
      <c r="E68" s="89">
        <f t="shared" si="4"/>
        <v>12586013.380000003</v>
      </c>
    </row>
    <row r="69" spans="1:5" s="68" customFormat="1" ht="25.5" customHeight="1">
      <c r="A69" s="81" t="s">
        <v>172</v>
      </c>
      <c r="B69" s="79" t="s">
        <v>175</v>
      </c>
      <c r="C69" s="82">
        <f>C72+C70+C74</f>
        <v>234000</v>
      </c>
      <c r="D69" s="82">
        <f>D72+D70+D74</f>
        <v>134000</v>
      </c>
      <c r="E69" s="89">
        <f t="shared" si="4"/>
        <v>100000</v>
      </c>
    </row>
    <row r="70" spans="1:5" s="68" customFormat="1" ht="24" customHeight="1">
      <c r="A70" s="81" t="s">
        <v>228</v>
      </c>
      <c r="B70" s="79" t="s">
        <v>229</v>
      </c>
      <c r="C70" s="82">
        <f>C71</f>
        <v>100000</v>
      </c>
      <c r="D70" s="82">
        <f>D71</f>
        <v>50000</v>
      </c>
      <c r="E70" s="89">
        <f>C70-D70</f>
        <v>50000</v>
      </c>
    </row>
    <row r="71" spans="1:5" s="68" customFormat="1" ht="24" customHeight="1">
      <c r="A71" s="83" t="s">
        <v>184</v>
      </c>
      <c r="B71" s="84" t="s">
        <v>253</v>
      </c>
      <c r="C71" s="85">
        <v>100000</v>
      </c>
      <c r="D71" s="85">
        <v>50000</v>
      </c>
      <c r="E71" s="90">
        <f>C71-D71</f>
        <v>50000</v>
      </c>
    </row>
    <row r="72" spans="1:5" s="68" customFormat="1" ht="28.5" customHeight="1">
      <c r="A72" s="81" t="s">
        <v>173</v>
      </c>
      <c r="B72" s="79" t="s">
        <v>174</v>
      </c>
      <c r="C72" s="82">
        <f>C73</f>
        <v>74000</v>
      </c>
      <c r="D72" s="82">
        <f>D73</f>
        <v>24000</v>
      </c>
      <c r="E72" s="89">
        <f t="shared" si="4"/>
        <v>50000</v>
      </c>
    </row>
    <row r="73" spans="1:5" s="68" customFormat="1" ht="30" customHeight="1">
      <c r="A73" s="83" t="s">
        <v>184</v>
      </c>
      <c r="B73" s="84" t="s">
        <v>252</v>
      </c>
      <c r="C73" s="85">
        <v>74000</v>
      </c>
      <c r="D73" s="85">
        <v>24000</v>
      </c>
      <c r="E73" s="90">
        <f t="shared" si="4"/>
        <v>50000</v>
      </c>
    </row>
    <row r="74" spans="1:5" s="68" customFormat="1" ht="24.75" customHeight="1">
      <c r="A74" s="81" t="s">
        <v>247</v>
      </c>
      <c r="B74" s="79" t="s">
        <v>248</v>
      </c>
      <c r="C74" s="82">
        <f>C75</f>
        <v>60000</v>
      </c>
      <c r="D74" s="82">
        <f>D75</f>
        <v>60000</v>
      </c>
      <c r="E74" s="90">
        <f t="shared" si="4"/>
        <v>0</v>
      </c>
    </row>
    <row r="75" spans="1:5" s="68" customFormat="1" ht="27.75" customHeight="1">
      <c r="A75" s="83" t="s">
        <v>184</v>
      </c>
      <c r="B75" s="84" t="s">
        <v>256</v>
      </c>
      <c r="C75" s="85">
        <v>60000</v>
      </c>
      <c r="D75" s="85">
        <v>60000</v>
      </c>
      <c r="E75" s="90">
        <f t="shared" si="4"/>
        <v>0</v>
      </c>
    </row>
    <row r="76" spans="1:5" s="68" customFormat="1" ht="26.25" customHeight="1">
      <c r="A76" s="81" t="s">
        <v>169</v>
      </c>
      <c r="B76" s="79" t="s">
        <v>170</v>
      </c>
      <c r="C76" s="82">
        <f>C77+C81+C80</f>
        <v>1179000</v>
      </c>
      <c r="D76" s="82">
        <f>D77+D81+D80</f>
        <v>724416.51</v>
      </c>
      <c r="E76" s="89">
        <f t="shared" si="4"/>
        <v>454583.49</v>
      </c>
    </row>
    <row r="77" spans="1:5" s="68" customFormat="1" ht="24" customHeight="1">
      <c r="A77" s="81" t="s">
        <v>168</v>
      </c>
      <c r="B77" s="79" t="s">
        <v>199</v>
      </c>
      <c r="C77" s="82">
        <f>C78</f>
        <v>717000</v>
      </c>
      <c r="D77" s="82">
        <f>D78</f>
        <v>527416.51</v>
      </c>
      <c r="E77" s="89">
        <f t="shared" si="4"/>
        <v>189583.49</v>
      </c>
    </row>
    <row r="78" spans="1:5" s="96" customFormat="1" ht="26.25" customHeight="1">
      <c r="A78" s="139" t="s">
        <v>291</v>
      </c>
      <c r="B78" s="136" t="s">
        <v>220</v>
      </c>
      <c r="C78" s="137">
        <v>717000</v>
      </c>
      <c r="D78" s="137">
        <v>527416.51</v>
      </c>
      <c r="E78" s="138">
        <f t="shared" si="4"/>
        <v>189583.49</v>
      </c>
    </row>
    <row r="79" spans="1:5" s="68" customFormat="1" ht="2.25" customHeight="1" hidden="1">
      <c r="A79" s="139"/>
      <c r="B79" s="136"/>
      <c r="C79" s="137"/>
      <c r="D79" s="137"/>
      <c r="E79" s="138"/>
    </row>
    <row r="80" spans="1:5" s="68" customFormat="1" ht="27" customHeight="1">
      <c r="A80" s="83" t="s">
        <v>184</v>
      </c>
      <c r="B80" s="84" t="s">
        <v>281</v>
      </c>
      <c r="C80" s="85">
        <v>162000</v>
      </c>
      <c r="D80" s="85">
        <v>162000</v>
      </c>
      <c r="E80" s="90">
        <f>C80-D80</f>
        <v>0</v>
      </c>
    </row>
    <row r="81" spans="1:5" s="68" customFormat="1" ht="23.25" customHeight="1">
      <c r="A81" s="81" t="s">
        <v>122</v>
      </c>
      <c r="B81" s="79" t="s">
        <v>198</v>
      </c>
      <c r="C81" s="82">
        <f>C82</f>
        <v>300000</v>
      </c>
      <c r="D81" s="82">
        <f>D82</f>
        <v>35000</v>
      </c>
      <c r="E81" s="89">
        <f>C81-D81</f>
        <v>265000</v>
      </c>
    </row>
    <row r="82" spans="1:5" s="96" customFormat="1" ht="26.25" customHeight="1">
      <c r="A82" s="91" t="s">
        <v>123</v>
      </c>
      <c r="B82" s="92" t="s">
        <v>197</v>
      </c>
      <c r="C82" s="93">
        <f>C83</f>
        <v>300000</v>
      </c>
      <c r="D82" s="93">
        <f>D83</f>
        <v>35000</v>
      </c>
      <c r="E82" s="89">
        <f>C82-D82</f>
        <v>265000</v>
      </c>
    </row>
    <row r="83" spans="1:5" ht="24" customHeight="1">
      <c r="A83" s="83" t="s">
        <v>124</v>
      </c>
      <c r="B83" s="84" t="s">
        <v>221</v>
      </c>
      <c r="C83" s="85">
        <v>300000</v>
      </c>
      <c r="D83" s="85">
        <v>35000</v>
      </c>
      <c r="E83" s="89">
        <f>C83-D83</f>
        <v>265000</v>
      </c>
    </row>
    <row r="84" spans="1:5" ht="25.5" customHeight="1">
      <c r="A84" s="81" t="s">
        <v>176</v>
      </c>
      <c r="B84" s="79" t="s">
        <v>178</v>
      </c>
      <c r="C84" s="82">
        <v>0</v>
      </c>
      <c r="D84" s="82">
        <v>0</v>
      </c>
      <c r="E84" s="89">
        <v>0</v>
      </c>
    </row>
    <row r="85" spans="1:5" ht="24" customHeight="1">
      <c r="A85" s="81" t="s">
        <v>177</v>
      </c>
      <c r="B85" s="79" t="s">
        <v>179</v>
      </c>
      <c r="C85" s="82">
        <v>0</v>
      </c>
      <c r="D85" s="82">
        <v>0</v>
      </c>
      <c r="E85" s="89">
        <v>0</v>
      </c>
    </row>
    <row r="86" spans="1:5" ht="26.25" customHeight="1">
      <c r="A86" s="83" t="s">
        <v>184</v>
      </c>
      <c r="B86" s="84" t="s">
        <v>180</v>
      </c>
      <c r="C86" s="85">
        <v>0</v>
      </c>
      <c r="D86" s="85">
        <v>0</v>
      </c>
      <c r="E86" s="89">
        <v>0</v>
      </c>
    </row>
    <row r="87" spans="1:5" ht="22.5" customHeight="1">
      <c r="A87" s="81" t="s">
        <v>167</v>
      </c>
      <c r="B87" s="79" t="s">
        <v>171</v>
      </c>
      <c r="C87" s="82">
        <f>C88+C91+C94+C96</f>
        <v>3666450</v>
      </c>
      <c r="D87" s="82">
        <f>D88+D91+D94+D96</f>
        <v>3578553.8</v>
      </c>
      <c r="E87" s="89">
        <f>C87-D87</f>
        <v>87896.20000000019</v>
      </c>
    </row>
    <row r="88" spans="1:5" s="68" customFormat="1" ht="22.5" customHeight="1">
      <c r="A88" s="81" t="s">
        <v>128</v>
      </c>
      <c r="B88" s="79" t="s">
        <v>200</v>
      </c>
      <c r="C88" s="82">
        <f>C89</f>
        <v>900000</v>
      </c>
      <c r="D88" s="82">
        <f>D89</f>
        <v>817103.8</v>
      </c>
      <c r="E88" s="89">
        <f aca="true" t="shared" si="5" ref="E88:E114">C88-D88</f>
        <v>82896.19999999995</v>
      </c>
    </row>
    <row r="89" spans="1:5" s="96" customFormat="1" ht="21" customHeight="1">
      <c r="A89" s="91" t="s">
        <v>129</v>
      </c>
      <c r="B89" s="92" t="s">
        <v>201</v>
      </c>
      <c r="C89" s="93">
        <f>C90</f>
        <v>900000</v>
      </c>
      <c r="D89" s="93">
        <f>D90</f>
        <v>817103.8</v>
      </c>
      <c r="E89" s="95">
        <f t="shared" si="5"/>
        <v>82896.19999999995</v>
      </c>
    </row>
    <row r="90" spans="1:5" s="68" customFormat="1" ht="24.75" customHeight="1">
      <c r="A90" s="83" t="s">
        <v>46</v>
      </c>
      <c r="B90" s="84" t="s">
        <v>202</v>
      </c>
      <c r="C90" s="85">
        <v>900000</v>
      </c>
      <c r="D90" s="85">
        <v>817103.8</v>
      </c>
      <c r="E90" s="90">
        <f t="shared" si="5"/>
        <v>82896.19999999995</v>
      </c>
    </row>
    <row r="91" spans="1:5" s="68" customFormat="1" ht="23.25" customHeight="1">
      <c r="A91" s="81" t="s">
        <v>130</v>
      </c>
      <c r="B91" s="79" t="s">
        <v>203</v>
      </c>
      <c r="C91" s="82">
        <f>C93+C92</f>
        <v>230000</v>
      </c>
      <c r="D91" s="82">
        <f>D93+D92</f>
        <v>225000</v>
      </c>
      <c r="E91" s="89">
        <f t="shared" si="5"/>
        <v>5000</v>
      </c>
    </row>
    <row r="92" spans="1:5" s="68" customFormat="1" ht="23.25" customHeight="1">
      <c r="A92" s="83" t="s">
        <v>181</v>
      </c>
      <c r="B92" s="84" t="s">
        <v>204</v>
      </c>
      <c r="C92" s="85">
        <v>30000</v>
      </c>
      <c r="D92" s="85">
        <v>30000</v>
      </c>
      <c r="E92" s="90">
        <f t="shared" si="5"/>
        <v>0</v>
      </c>
    </row>
    <row r="93" spans="1:5" s="68" customFormat="1" ht="30.75" customHeight="1">
      <c r="A93" s="83" t="s">
        <v>131</v>
      </c>
      <c r="B93" s="84" t="s">
        <v>205</v>
      </c>
      <c r="C93" s="85">
        <v>200000</v>
      </c>
      <c r="D93" s="85">
        <v>195000</v>
      </c>
      <c r="E93" s="90">
        <f t="shared" si="5"/>
        <v>5000</v>
      </c>
    </row>
    <row r="94" spans="1:5" s="68" customFormat="1" ht="23.25" customHeight="1">
      <c r="A94" s="81" t="s">
        <v>130</v>
      </c>
      <c r="B94" s="79" t="s">
        <v>251</v>
      </c>
      <c r="C94" s="82">
        <f>C95</f>
        <v>2414900</v>
      </c>
      <c r="D94" s="82">
        <f>D95</f>
        <v>2414900</v>
      </c>
      <c r="E94" s="89">
        <f t="shared" si="5"/>
        <v>0</v>
      </c>
    </row>
    <row r="95" spans="1:5" s="68" customFormat="1" ht="26.25" customHeight="1">
      <c r="A95" s="83" t="s">
        <v>132</v>
      </c>
      <c r="B95" s="84" t="s">
        <v>250</v>
      </c>
      <c r="C95" s="85">
        <v>2414900</v>
      </c>
      <c r="D95" s="85">
        <v>2414900</v>
      </c>
      <c r="E95" s="90">
        <f t="shared" si="5"/>
        <v>0</v>
      </c>
    </row>
    <row r="96" spans="1:5" s="68" customFormat="1" ht="26.25" customHeight="1">
      <c r="A96" s="83" t="s">
        <v>184</v>
      </c>
      <c r="B96" s="84" t="s">
        <v>249</v>
      </c>
      <c r="C96" s="85">
        <v>121550</v>
      </c>
      <c r="D96" s="85">
        <v>121550</v>
      </c>
      <c r="E96" s="90">
        <f>C96-D96</f>
        <v>0</v>
      </c>
    </row>
    <row r="97" spans="1:5" s="68" customFormat="1" ht="26.25" customHeight="1">
      <c r="A97" s="81" t="s">
        <v>165</v>
      </c>
      <c r="B97" s="79" t="s">
        <v>166</v>
      </c>
      <c r="C97" s="82">
        <f>C98+C104+C103</f>
        <v>468000</v>
      </c>
      <c r="D97" s="82">
        <f>D98+D104+D103</f>
        <v>339779.94</v>
      </c>
      <c r="E97" s="89">
        <f t="shared" si="5"/>
        <v>128220.06</v>
      </c>
    </row>
    <row r="98" spans="1:5" s="68" customFormat="1" ht="24.75" customHeight="1">
      <c r="A98" s="81" t="s">
        <v>133</v>
      </c>
      <c r="B98" s="79" t="s">
        <v>206</v>
      </c>
      <c r="C98" s="82">
        <f>C99</f>
        <v>100000</v>
      </c>
      <c r="D98" s="82">
        <f>D99</f>
        <v>0</v>
      </c>
      <c r="E98" s="89">
        <f t="shared" si="5"/>
        <v>100000</v>
      </c>
    </row>
    <row r="99" spans="1:5" s="68" customFormat="1" ht="26.25" customHeight="1">
      <c r="A99" s="81" t="s">
        <v>122</v>
      </c>
      <c r="B99" s="79" t="s">
        <v>207</v>
      </c>
      <c r="C99" s="82">
        <f>C100</f>
        <v>100000</v>
      </c>
      <c r="D99" s="82">
        <f>D100</f>
        <v>0</v>
      </c>
      <c r="E99" s="89">
        <f t="shared" si="5"/>
        <v>100000</v>
      </c>
    </row>
    <row r="100" spans="1:5" s="96" customFormat="1" ht="25.5" customHeight="1">
      <c r="A100" s="91" t="s">
        <v>123</v>
      </c>
      <c r="B100" s="92" t="s">
        <v>208</v>
      </c>
      <c r="C100" s="93">
        <f>C101+C102</f>
        <v>100000</v>
      </c>
      <c r="D100" s="94">
        <f>D101+D102</f>
        <v>0</v>
      </c>
      <c r="E100" s="95">
        <f t="shared" si="5"/>
        <v>100000</v>
      </c>
    </row>
    <row r="101" spans="1:5" s="68" customFormat="1" ht="24" customHeight="1">
      <c r="A101" s="83" t="s">
        <v>124</v>
      </c>
      <c r="B101" s="84" t="s">
        <v>209</v>
      </c>
      <c r="C101" s="85">
        <v>100000</v>
      </c>
      <c r="D101" s="86">
        <v>0</v>
      </c>
      <c r="E101" s="90">
        <f t="shared" si="5"/>
        <v>100000</v>
      </c>
    </row>
    <row r="102" spans="1:5" s="68" customFormat="1" ht="27.75" customHeight="1" hidden="1">
      <c r="A102" s="83" t="s">
        <v>158</v>
      </c>
      <c r="B102" s="84" t="s">
        <v>159</v>
      </c>
      <c r="C102" s="85">
        <v>0</v>
      </c>
      <c r="D102" s="86">
        <v>0</v>
      </c>
      <c r="E102" s="90">
        <f t="shared" si="5"/>
        <v>0</v>
      </c>
    </row>
    <row r="103" spans="1:5" s="68" customFormat="1" ht="26.25" customHeight="1" hidden="1">
      <c r="A103" s="83" t="s">
        <v>158</v>
      </c>
      <c r="B103" s="84" t="s">
        <v>159</v>
      </c>
      <c r="C103" s="85">
        <v>0</v>
      </c>
      <c r="D103" s="86">
        <v>0</v>
      </c>
      <c r="E103" s="90">
        <f t="shared" si="5"/>
        <v>0</v>
      </c>
    </row>
    <row r="104" spans="1:5" s="96" customFormat="1" ht="27.75" customHeight="1">
      <c r="A104" s="91" t="s">
        <v>292</v>
      </c>
      <c r="B104" s="92" t="s">
        <v>222</v>
      </c>
      <c r="C104" s="93">
        <v>368000</v>
      </c>
      <c r="D104" s="94">
        <v>339779.94</v>
      </c>
      <c r="E104" s="95">
        <f>C104-D104</f>
        <v>28220.059999999998</v>
      </c>
    </row>
    <row r="105" spans="1:5" s="96" customFormat="1" ht="28.5" customHeight="1">
      <c r="A105" s="81" t="s">
        <v>260</v>
      </c>
      <c r="B105" s="79" t="s">
        <v>261</v>
      </c>
      <c r="C105" s="93">
        <f>C106+C107</f>
        <v>1953000</v>
      </c>
      <c r="D105" s="93">
        <f>D106+D107</f>
        <v>1877526.79</v>
      </c>
      <c r="E105" s="95">
        <f t="shared" si="5"/>
        <v>75473.20999999996</v>
      </c>
    </row>
    <row r="106" spans="1:5" s="96" customFormat="1" ht="24" customHeight="1">
      <c r="A106" s="83" t="s">
        <v>184</v>
      </c>
      <c r="B106" s="84" t="s">
        <v>257</v>
      </c>
      <c r="C106" s="85">
        <v>18000</v>
      </c>
      <c r="D106" s="86">
        <v>18000</v>
      </c>
      <c r="E106" s="95">
        <f t="shared" si="5"/>
        <v>0</v>
      </c>
    </row>
    <row r="107" spans="1:5" s="68" customFormat="1" ht="23.25" customHeight="1">
      <c r="A107" s="81" t="s">
        <v>134</v>
      </c>
      <c r="B107" s="79" t="s">
        <v>210</v>
      </c>
      <c r="C107" s="82">
        <f>C108</f>
        <v>1935000</v>
      </c>
      <c r="D107" s="88">
        <f>D108</f>
        <v>1859526.79</v>
      </c>
      <c r="E107" s="89">
        <f t="shared" si="5"/>
        <v>75473.20999999996</v>
      </c>
    </row>
    <row r="108" spans="1:5" s="68" customFormat="1" ht="32.25" customHeight="1">
      <c r="A108" s="91" t="s">
        <v>47</v>
      </c>
      <c r="B108" s="92" t="s">
        <v>223</v>
      </c>
      <c r="C108" s="93">
        <v>1935000</v>
      </c>
      <c r="D108" s="94">
        <v>1859526.79</v>
      </c>
      <c r="E108" s="95">
        <f t="shared" si="5"/>
        <v>75473.20999999996</v>
      </c>
    </row>
    <row r="109" spans="1:5" s="68" customFormat="1" ht="36.75" customHeight="1">
      <c r="A109" s="78" t="s">
        <v>234</v>
      </c>
      <c r="B109" s="79" t="s">
        <v>239</v>
      </c>
      <c r="C109" s="82">
        <f aca="true" t="shared" si="6" ref="C109:D111">C110</f>
        <v>10700</v>
      </c>
      <c r="D109" s="82">
        <f t="shared" si="6"/>
        <v>10700</v>
      </c>
      <c r="E109" s="89">
        <f t="shared" si="5"/>
        <v>0</v>
      </c>
    </row>
    <row r="110" spans="1:5" s="68" customFormat="1" ht="27" customHeight="1">
      <c r="A110" s="78" t="s">
        <v>235</v>
      </c>
      <c r="B110" s="79" t="s">
        <v>240</v>
      </c>
      <c r="C110" s="82">
        <f t="shared" si="6"/>
        <v>10700</v>
      </c>
      <c r="D110" s="82">
        <f t="shared" si="6"/>
        <v>10700</v>
      </c>
      <c r="E110" s="89">
        <f t="shared" si="5"/>
        <v>0</v>
      </c>
    </row>
    <row r="111" spans="1:5" s="68" customFormat="1" ht="25.5" customHeight="1">
      <c r="A111" s="106" t="s">
        <v>236</v>
      </c>
      <c r="B111" s="92" t="s">
        <v>241</v>
      </c>
      <c r="C111" s="93">
        <f t="shared" si="6"/>
        <v>10700</v>
      </c>
      <c r="D111" s="93">
        <f t="shared" si="6"/>
        <v>10700</v>
      </c>
      <c r="E111" s="95">
        <f t="shared" si="5"/>
        <v>0</v>
      </c>
    </row>
    <row r="112" spans="1:5" s="68" customFormat="1" ht="24" customHeight="1">
      <c r="A112" s="105" t="s">
        <v>237</v>
      </c>
      <c r="B112" s="84" t="s">
        <v>242</v>
      </c>
      <c r="C112" s="85">
        <f>C114</f>
        <v>10700</v>
      </c>
      <c r="D112" s="85">
        <f>D114</f>
        <v>10700</v>
      </c>
      <c r="E112" s="90">
        <f t="shared" si="5"/>
        <v>0</v>
      </c>
    </row>
    <row r="113" spans="1:5" s="68" customFormat="1" ht="24" customHeight="1">
      <c r="A113" s="104" t="s">
        <v>244</v>
      </c>
      <c r="B113" s="84" t="s">
        <v>245</v>
      </c>
      <c r="C113" s="85">
        <v>10700</v>
      </c>
      <c r="D113" s="85">
        <v>0</v>
      </c>
      <c r="E113" s="90">
        <v>10700</v>
      </c>
    </row>
    <row r="114" spans="1:5" s="68" customFormat="1" ht="23.25" customHeight="1">
      <c r="A114" s="105" t="s">
        <v>238</v>
      </c>
      <c r="B114" s="84" t="s">
        <v>246</v>
      </c>
      <c r="C114" s="85">
        <v>10700</v>
      </c>
      <c r="D114" s="86">
        <v>10700</v>
      </c>
      <c r="E114" s="90">
        <f t="shared" si="5"/>
        <v>0</v>
      </c>
    </row>
    <row r="115" spans="1:5" s="68" customFormat="1" ht="24.75" customHeight="1" thickBot="1">
      <c r="A115" s="100" t="s">
        <v>48</v>
      </c>
      <c r="B115" s="101"/>
      <c r="C115" s="102">
        <f>C105+C97+C87+C76+C50+C4+C41+C69+C109</f>
        <v>99892972</v>
      </c>
      <c r="D115" s="102">
        <f>D105+D97+D87+D76+D50+D4+D69+D41+D109</f>
        <v>84297965.41</v>
      </c>
      <c r="E115" s="103">
        <f>C115-D115</f>
        <v>15595006.590000004</v>
      </c>
    </row>
  </sheetData>
  <sheetProtection/>
  <mergeCells count="14">
    <mergeCell ref="A11:A12"/>
    <mergeCell ref="C11:C12"/>
    <mergeCell ref="D11:D12"/>
    <mergeCell ref="E11:E12"/>
    <mergeCell ref="A61:A65"/>
    <mergeCell ref="B61:B65"/>
    <mergeCell ref="C61:C65"/>
    <mergeCell ref="D61:D65"/>
    <mergeCell ref="E61:E65"/>
    <mergeCell ref="A78:A79"/>
    <mergeCell ref="B78:B79"/>
    <mergeCell ref="C78:C79"/>
    <mergeCell ref="D78:D79"/>
    <mergeCell ref="E78:E79"/>
  </mergeCells>
  <printOptions/>
  <pageMargins left="0.75" right="0.75" top="0.35" bottom="0.36" header="0.5" footer="0.5"/>
  <pageSetup horizontalDpi="600" verticalDpi="600" orientation="landscape" paperSize="9" scale="53" r:id="rId1"/>
  <rowBreaks count="2" manualBreakCount="2">
    <brk id="38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5.875" style="14" customWidth="1"/>
    <col min="2" max="2" width="8.875" style="14" customWidth="1"/>
    <col min="3" max="3" width="32.00390625" style="14" customWidth="1"/>
    <col min="4" max="4" width="20.75390625" style="14" customWidth="1"/>
    <col min="5" max="5" width="22.00390625" style="14" customWidth="1"/>
    <col min="6" max="16384" width="9.125" style="14" customWidth="1"/>
  </cols>
  <sheetData>
    <row r="1" spans="1:5" s="10" customFormat="1" ht="15">
      <c r="A1" s="147" t="s">
        <v>82</v>
      </c>
      <c r="B1" s="148"/>
      <c r="C1" s="148"/>
      <c r="D1" s="148"/>
      <c r="E1" s="148"/>
    </row>
    <row r="2" spans="2:4" s="10" customFormat="1" ht="15.75" thickBot="1">
      <c r="B2" s="6"/>
      <c r="C2" s="6"/>
      <c r="D2" s="11"/>
    </row>
    <row r="3" spans="1:5" s="10" customFormat="1" ht="15">
      <c r="A3" s="155" t="s">
        <v>3</v>
      </c>
      <c r="B3" s="149" t="s">
        <v>49</v>
      </c>
      <c r="C3" s="149" t="s">
        <v>83</v>
      </c>
      <c r="D3" s="152" t="s">
        <v>84</v>
      </c>
      <c r="E3" s="160" t="s">
        <v>50</v>
      </c>
    </row>
    <row r="4" spans="1:5" s="10" customFormat="1" ht="15">
      <c r="A4" s="156"/>
      <c r="B4" s="158"/>
      <c r="C4" s="150"/>
      <c r="D4" s="153"/>
      <c r="E4" s="161"/>
    </row>
    <row r="5" spans="1:5" s="10" customFormat="1" ht="61.5" customHeight="1" thickBot="1">
      <c r="A5" s="157"/>
      <c r="B5" s="159"/>
      <c r="C5" s="151"/>
      <c r="D5" s="154"/>
      <c r="E5" s="162"/>
    </row>
    <row r="6" spans="1:5" s="10" customFormat="1" ht="30.75" thickBot="1">
      <c r="A6" s="49" t="s">
        <v>51</v>
      </c>
      <c r="B6" s="32" t="s">
        <v>52</v>
      </c>
      <c r="C6" s="32" t="s">
        <v>53</v>
      </c>
      <c r="D6" s="13"/>
      <c r="E6" s="50"/>
    </row>
    <row r="7" spans="1:11" s="10" customFormat="1" ht="15.75" thickBot="1">
      <c r="A7" s="49" t="s">
        <v>73</v>
      </c>
      <c r="B7" s="32"/>
      <c r="C7" s="12"/>
      <c r="D7" s="13"/>
      <c r="E7" s="51"/>
      <c r="K7" s="44"/>
    </row>
    <row r="8" spans="1:5" s="10" customFormat="1" ht="30.75" thickBot="1">
      <c r="A8" s="49" t="s">
        <v>54</v>
      </c>
      <c r="B8" s="32" t="s">
        <v>55</v>
      </c>
      <c r="C8" s="12"/>
      <c r="D8" s="13"/>
      <c r="E8" s="51"/>
    </row>
    <row r="9" spans="1:5" s="10" customFormat="1" ht="15.75" thickBot="1">
      <c r="A9" s="49" t="s">
        <v>56</v>
      </c>
      <c r="B9" s="12"/>
      <c r="C9" s="12"/>
      <c r="D9" s="13"/>
      <c r="E9" s="51"/>
    </row>
    <row r="10" spans="1:5" s="10" customFormat="1" ht="15.75" thickBot="1">
      <c r="A10" s="49" t="s">
        <v>57</v>
      </c>
      <c r="B10" s="12" t="s">
        <v>58</v>
      </c>
      <c r="C10" s="12" t="s">
        <v>59</v>
      </c>
      <c r="D10" s="56">
        <v>24960700</v>
      </c>
      <c r="E10" s="52">
        <f>E12-E11</f>
        <v>10054963.409999996</v>
      </c>
    </row>
    <row r="11" spans="1:5" s="10" customFormat="1" ht="15.75" thickBot="1">
      <c r="A11" s="49" t="s">
        <v>60</v>
      </c>
      <c r="B11" s="12" t="s">
        <v>61</v>
      </c>
      <c r="C11" s="12" t="s">
        <v>224</v>
      </c>
      <c r="D11" s="15">
        <v>74932272</v>
      </c>
      <c r="E11" s="16">
        <v>74243002</v>
      </c>
    </row>
    <row r="12" spans="1:5" s="10" customFormat="1" ht="15.75" thickBot="1">
      <c r="A12" s="53" t="s">
        <v>62</v>
      </c>
      <c r="B12" s="54" t="s">
        <v>63</v>
      </c>
      <c r="C12" s="54" t="s">
        <v>225</v>
      </c>
      <c r="D12" s="15">
        <v>74932272</v>
      </c>
      <c r="E12" s="55">
        <v>84297965.41</v>
      </c>
    </row>
    <row r="13" spans="1:4" s="10" customFormat="1" ht="15" customHeight="1">
      <c r="A13" s="6" t="s">
        <v>64</v>
      </c>
      <c r="B13" s="6"/>
      <c r="C13" s="6"/>
      <c r="D13" s="11"/>
    </row>
    <row r="14" spans="1:4" s="10" customFormat="1" ht="15" hidden="1">
      <c r="A14" s="6" t="s">
        <v>65</v>
      </c>
      <c r="B14" s="6"/>
      <c r="C14" s="6"/>
      <c r="D14" s="11"/>
    </row>
    <row r="15" spans="1:5" s="10" customFormat="1" ht="15">
      <c r="A15" s="143" t="s">
        <v>289</v>
      </c>
      <c r="B15" s="144"/>
      <c r="C15" s="144"/>
      <c r="D15" s="144"/>
      <c r="E15" s="144"/>
    </row>
    <row r="16" spans="1:5" s="10" customFormat="1" ht="15">
      <c r="A16" s="44" t="s">
        <v>66</v>
      </c>
      <c r="B16" s="44"/>
      <c r="C16" s="44"/>
      <c r="D16" s="145"/>
      <c r="E16" s="146"/>
    </row>
    <row r="17" spans="1:4" s="10" customFormat="1" ht="15">
      <c r="A17" s="10" t="s">
        <v>183</v>
      </c>
      <c r="B17" s="6"/>
      <c r="C17" s="6"/>
      <c r="D17" s="11"/>
    </row>
    <row r="18" spans="1:4" s="10" customFormat="1" ht="15">
      <c r="A18" s="10" t="s">
        <v>67</v>
      </c>
      <c r="B18" s="143" t="s">
        <v>226</v>
      </c>
      <c r="C18" s="144"/>
      <c r="D18" s="144"/>
    </row>
    <row r="19" spans="2:4" s="10" customFormat="1" ht="15">
      <c r="B19" s="6"/>
      <c r="C19" s="6"/>
      <c r="D19" s="11"/>
    </row>
    <row r="20" spans="2:4" s="10" customFormat="1" ht="1.5" customHeight="1">
      <c r="B20" s="6"/>
      <c r="C20" s="6"/>
      <c r="D20" s="11"/>
    </row>
    <row r="21" spans="1:4" s="10" customFormat="1" ht="15">
      <c r="A21" s="10" t="s">
        <v>120</v>
      </c>
      <c r="B21" s="6"/>
      <c r="C21" s="6"/>
      <c r="D21" s="11"/>
    </row>
    <row r="22" spans="1:4" s="10" customFormat="1" ht="15">
      <c r="A22" s="10" t="s">
        <v>68</v>
      </c>
      <c r="B22" s="143" t="s">
        <v>121</v>
      </c>
      <c r="C22" s="144"/>
      <c r="D22" s="144"/>
    </row>
    <row r="23" spans="1:4" s="10" customFormat="1" ht="15">
      <c r="A23" s="10" t="s">
        <v>69</v>
      </c>
      <c r="B23" s="6"/>
      <c r="C23" s="6"/>
      <c r="D23" s="11"/>
    </row>
    <row r="24" spans="1:4" s="10" customFormat="1" ht="1.5" customHeight="1">
      <c r="A24" s="10" t="s">
        <v>70</v>
      </c>
      <c r="B24" s="6"/>
      <c r="C24" s="6"/>
      <c r="D24" s="11"/>
    </row>
    <row r="25" spans="2:4" s="10" customFormat="1" ht="15">
      <c r="B25" s="6"/>
      <c r="C25" s="6"/>
      <c r="D25" s="11"/>
    </row>
    <row r="26" spans="2:4" s="10" customFormat="1" ht="15">
      <c r="B26" s="143"/>
      <c r="C26" s="144"/>
      <c r="D26" s="144"/>
    </row>
    <row r="27" spans="2:4" s="10" customFormat="1" ht="15">
      <c r="B27" s="6"/>
      <c r="C27" s="6"/>
      <c r="D27" s="11"/>
    </row>
    <row r="28" spans="1:4" s="10" customFormat="1" ht="15">
      <c r="A28" s="6"/>
      <c r="B28" s="6"/>
      <c r="C28" s="6"/>
      <c r="D28" s="11"/>
    </row>
  </sheetData>
  <sheetProtection/>
  <mergeCells count="11"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2021-06-29T05:50:49Z</cp:lastPrinted>
  <dcterms:created xsi:type="dcterms:W3CDTF">2014-02-11T10:55:36Z</dcterms:created>
  <dcterms:modified xsi:type="dcterms:W3CDTF">2021-06-29T13:24:41Z</dcterms:modified>
  <cp:category/>
  <cp:version/>
  <cp:contentType/>
  <cp:contentStatus/>
</cp:coreProperties>
</file>