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<sst xmlns="http://schemas.openxmlformats.org/spreadsheetml/2006/main" count="311" uniqueCount="267">
  <si>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</si>
  <si>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</si>
  <si>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</si>
  <si>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</si>
  <si>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</si>
  <si>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</si>
  <si>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</si>
  <si>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</si>
  <si>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</si>
  <si>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</si>
  <si>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</si>
  <si>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</si>
  <si>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</si>
  <si>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</si>
  <si>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</si>
  <si>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</si>
  <si>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</si>
  <si>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</si>
  <si>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</si>
  <si>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</si>
  <si>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</si>
  <si>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</si>
  <si>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</si>
  <si>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</si>
  <si>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</si>
  <si>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</si>
  <si>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</si>
  <si>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</si>
  <si>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</si>
  <si>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</si>
  <si>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</si>
  <si>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</si>
  <si>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</si>
  <si>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</si>
  <si>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</si>
  <si>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</si>
  <si>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</si>
  <si>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</si>
  <si>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</si>
  <si>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</si>
  <si>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</si>
  <si>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</si>
  <si>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</si>
  <si>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</si>
  <si>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</si>
  <si>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</si>
  <si>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 xml:space="preserve">Пенсии, пособия 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</si>
  <si>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</si>
  <si>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</si>
  <si>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</si>
  <si>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</si>
  <si>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</si>
  <si>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</si>
  <si>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</si>
  <si>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</si>
  <si>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</si>
  <si>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</si>
  <si>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</si>
  <si>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</si>
  <si>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</si>
  <si>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</si>
  <si>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</si>
  <si>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</si>
  <si>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</si>
  <si>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</si>
  <si>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</si>
  <si>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</si>
  <si>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</si>
  <si>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</si>
  <si>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</si>
  <si>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</si>
  <si>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</si>
  <si>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</si>
  <si>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</si>
  <si>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</si>
  <si>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</si>
  <si>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</si>
  <si>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</si>
  <si>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</si>
  <si>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</si>
  <si>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</si>
  <si>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</si>
  <si>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</si>
  <si>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</si>
  <si>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</si>
  <si>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</si>
  <si>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</si>
  <si>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</si>
  <si>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</si>
  <si>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</si>
  <si>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</si>
  <si>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</si>
  <si>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</si>
  <si>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</si>
  <si>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</si>
  <si>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</si>
  <si>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</si>
  <si>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</si>
  <si>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</si>
  <si>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</si>
  <si>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</si>
  <si>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</si>
  <si>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</si>
  <si>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</si>
  <si>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</si>
  <si>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</si>
  <si>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</si>
  <si>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</si>
  <si>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</si>
  <si>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</si>
  <si>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</si>
  <si>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</si>
  <si>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</si>
  <si>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</si>
  <si>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</si>
  <si>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</si>
  <si>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</si>
  <si>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</si>
  <si>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</si>
  <si>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</si>
  <si>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</si>
  <si>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</si>
  <si>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</si>
  <si>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</si>
  <si>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</si>
  <si>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</si>
  <si>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</si>
  <si>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</si>
  <si>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</si>
  <si>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</si>
  <si>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</si>
  <si>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</si>
  <si>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</si>
  <si>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</si>
  <si>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</si>
  <si>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</si>
  <si>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</si>
  <si>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</si>
  <si>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</si>
  <si>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</si>
  <si>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</si>
  <si>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</si>
  <si>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</si>
  <si>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</si>
  <si>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</si>
  <si>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</si>
  <si>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</si>
  <si>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</si>
  <si>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</si>
  <si>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</si>
  <si>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</si>
  <si>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</si>
  <si>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</si>
  <si>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</si>
  <si>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</si>
  <si>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</si>
  <si>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</si>
  <si>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</si>
  <si>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</si>
  <si>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</si>
  <si>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>1003 99 5 0000000 300</t>
  </si>
  <si>
    <t>1003 99 5 0000000 360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</si>
  <si>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</si>
  <si>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</si>
  <si>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</si>
  <si>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</si>
  <si>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</si>
  <si>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</si>
  <si>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</si>
  <si>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</si>
  <si>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</si>
  <si>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</si>
  <si>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</si>
  <si>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</si>
  <si>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</si>
  <si>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</si>
  <si>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</si>
  <si>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</si>
  <si>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</si>
  <si>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</si>
  <si>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</si>
  <si>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Иные выплаты  (резервный фонд главы (фин.помощь образованию))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</si>
  <si>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</si>
  <si>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</si>
  <si>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</si>
  <si>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</si>
  <si>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</si>
  <si>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</si>
  <si>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</si>
  <si>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</si>
  <si>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</si>
  <si>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 xml:space="preserve">  000 2 02 15001 13 0000 151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</si>
  <si>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</si>
  <si>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</si>
  <si>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</si>
  <si>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</si>
  <si>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</si>
  <si>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</si>
  <si>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</si>
  <si>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</si>
  <si>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</si>
  <si>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</si>
  <si>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</si>
  <si>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</si>
  <si>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</si>
  <si>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</si>
  <si>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</si>
  <si>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</si>
  <si>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</si>
  <si>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</si>
  <si>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</si>
  <si>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</si>
  <si>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</si>
  <si>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</si>
  <si>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</si>
  <si>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</si>
  <si>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</si>
  <si>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</si>
  <si>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</si>
  <si>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0503 99 3 0044440 814</t>
  </si>
  <si>
    <t>Исполнено за 2019 г.</t>
  </si>
  <si>
    <t>Остаток на 01.01.2019 г.- 6 904 237,04  руб.</t>
  </si>
  <si>
    <t>0102 77 1 0000190 200</t>
  </si>
  <si>
    <t>0102 77 1 0000190 240</t>
  </si>
  <si>
    <t>0102 77 1 0000190 244</t>
  </si>
  <si>
    <t>0104 99 5 0000000 244</t>
  </si>
  <si>
    <t xml:space="preserve"> 0503 99 3 0044440 811</t>
  </si>
  <si>
    <t xml:space="preserve"> 0703 00 0 0000000 000</t>
  </si>
  <si>
    <t>ДОПОЛНИТЕЛЬНОЕ ОБРАЗОВАНИЕ</t>
  </si>
  <si>
    <t>0703 99 5 0000000 244</t>
  </si>
  <si>
    <t xml:space="preserve"> 0801 99 9 0044440 811</t>
  </si>
  <si>
    <t xml:space="preserve"> 1101 99 8 0044440 811</t>
  </si>
  <si>
    <t xml:space="preserve"> 1202 99 6 0044350 811</t>
  </si>
  <si>
    <t xml:space="preserve"> 0804 99 9 0044330 244</t>
  </si>
  <si>
    <t>Иные выплаты  (резервный фонд главы )</t>
  </si>
  <si>
    <t>0804 99 5 0000000 244</t>
  </si>
  <si>
    <t>Иные межбюджетные трансферты</t>
  </si>
  <si>
    <t>000 2 02 40000 00 0000 151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</si>
  <si>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</si>
  <si>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000 2 02 45160 00 0000 151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</si>
  <si>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</si>
  <si>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000 2 02 45160 13 0000 151</t>
  </si>
  <si>
    <t xml:space="preserve"> 0503 99 5 0000000 244</t>
  </si>
  <si>
    <t>СРЕДСТВА МАССОВОЙ ИНФОРМАЦИИ</t>
  </si>
  <si>
    <t>1202 00 0 0000000 000</t>
  </si>
  <si>
    <t>Иные выплаты  (резервный фонд главы (фин.помощь газете))</t>
  </si>
  <si>
    <t>1202 99 5 0000000 244</t>
  </si>
  <si>
    <t>0702 99 5 0000000 244</t>
  </si>
  <si>
    <t xml:space="preserve"> 0702 00 0 0000000 000</t>
  </si>
  <si>
    <t>ОБЩЕЕ ОБРАЗОВАНИЕ</t>
  </si>
  <si>
    <t>на 01 января 2020 г.</t>
  </si>
  <si>
    <t>НАЦИОНАЛЬНАЯ ЭКОНОМИКА</t>
  </si>
  <si>
    <t>0400 00 0 0000000 000</t>
  </si>
  <si>
    <t>Сельское хозяйство и рыболовство</t>
  </si>
  <si>
    <t>0405 00 0 0000000 000</t>
  </si>
  <si>
    <t>Организация работы по уничтожению очагов дикорастущей конопли путем применения гебицидов</t>
  </si>
  <si>
    <t>0405 10 0 0144432 000</t>
  </si>
  <si>
    <t>0405 10 0 0144432 240</t>
  </si>
  <si>
    <t>0405 10 0 0144432 244</t>
  </si>
  <si>
    <t>Остаток на 01.01.2020 г. - 25 044 865,68руб.</t>
  </si>
  <si>
    <t>Глава АМС</t>
  </si>
  <si>
    <t xml:space="preserve">                 ___________________                   Маргиев Б.Б.</t>
  </si>
  <si>
    <t>Безвозмездные, безвозвратные перечисления государственным и муниципальным организациям (Субсидия на содержание МУП)</t>
  </si>
  <si>
    <t>Безвозмездные, безвозвратные перечисления государственным и муниципальным организациям  (Субсидия на содержание МУП)</t>
  </si>
  <si>
    <t>Приложение к Решению №1</t>
  </si>
  <si>
    <t>ение № 2</t>
  </si>
  <si>
    <r>
      <t xml:space="preserve">                           ОТЧЕТ ОБ ИСПОЛНЕНИИ БЮДЖЕТА  (ГОДОВОЙ)             </t>
    </r>
    <r>
      <rPr>
        <b/>
        <sz val="10"/>
        <rFont val="Arial"/>
        <family val="2"/>
      </rPr>
      <t>от 27.11.2020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</si>
</sst>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  <numFmt numFmtId="180" formatCode="#,##0_ ;\-#,##0\ 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58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43" fontId="6" fillId="33" borderId="10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3" fontId="6" fillId="33" borderId="10" xfId="58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43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7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179" fontId="2" fillId="33" borderId="17" xfId="58" applyNumberFormat="1" applyFont="1" applyFill="1" applyBorder="1" applyAlignment="1">
      <alignment horizontal="right" vertical="center" wrapText="1"/>
    </xf>
    <xf numFmtId="43" fontId="2" fillId="33" borderId="17" xfId="58" applyFont="1" applyFill="1" applyBorder="1" applyAlignment="1">
      <alignment horizontal="right" vertical="center" wrapText="1"/>
    </xf>
    <xf numFmtId="43" fontId="8" fillId="33" borderId="17" xfId="58" applyFont="1" applyFill="1" applyBorder="1" applyAlignment="1">
      <alignment horizontal="right" vertical="center" wrapText="1"/>
    </xf>
    <xf numFmtId="4" fontId="2" fillId="33" borderId="17" xfId="58" applyNumberFormat="1" applyFont="1" applyFill="1" applyBorder="1" applyAlignment="1">
      <alignment horizontal="right" vertical="center" wrapText="1"/>
    </xf>
    <xf numFmtId="4" fontId="8" fillId="33" borderId="17" xfId="58" applyNumberFormat="1" applyFont="1" applyFill="1" applyBorder="1" applyAlignment="1">
      <alignment horizontal="right" vertical="center" wrapText="1"/>
    </xf>
    <xf numFmtId="4" fontId="8" fillId="33" borderId="17" xfId="58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3" fontId="2" fillId="33" borderId="18" xfId="0" applyNumberFormat="1" applyFont="1" applyFill="1" applyBorder="1" applyAlignment="1">
      <alignment horizontal="right" wrapText="1"/>
    </xf>
    <xf numFmtId="43" fontId="8" fillId="33" borderId="18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8" fillId="33" borderId="18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4" fontId="6" fillId="33" borderId="22" xfId="0" applyNumberFormat="1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center" vertical="top" wrapText="1"/>
    </xf>
    <xf numFmtId="43" fontId="6" fillId="33" borderId="24" xfId="58" applyFont="1" applyFill="1" applyBorder="1" applyAlignment="1">
      <alignment wrapText="1"/>
    </xf>
    <xf numFmtId="4" fontId="6" fillId="33" borderId="25" xfId="0" applyNumberFormat="1" applyFont="1" applyFill="1" applyBorder="1" applyAlignment="1">
      <alignment horizontal="center" wrapText="1"/>
    </xf>
    <xf numFmtId="43" fontId="6" fillId="33" borderId="10" xfId="58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3" fontId="5" fillId="0" borderId="27" xfId="58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7" xfId="58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7" xfId="58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49" fontId="5" fillId="33" borderId="17" xfId="0" applyNumberFormat="1" applyFont="1" applyFill="1" applyBorder="1" applyAlignment="1">
      <alignment horizontal="center" wrapText="1"/>
    </xf>
    <xf numFmtId="4" fontId="5" fillId="0" borderId="17" xfId="0" applyNumberFormat="1" applyFont="1" applyBorder="1" applyAlignment="1">
      <alignment/>
    </xf>
    <xf numFmtId="0" fontId="5" fillId="33" borderId="12" xfId="0" applyFont="1" applyFill="1" applyBorder="1" applyAlignment="1">
      <alignment wrapText="1"/>
    </xf>
    <xf numFmtId="4" fontId="5" fillId="33" borderId="17" xfId="58" applyNumberFormat="1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 horizontal="center" wrapText="1"/>
    </xf>
    <xf numFmtId="4" fontId="13" fillId="33" borderId="17" xfId="58" applyNumberFormat="1" applyFont="1" applyFill="1" applyBorder="1" applyAlignment="1">
      <alignment wrapText="1"/>
    </xf>
    <xf numFmtId="4" fontId="13" fillId="33" borderId="17" xfId="0" applyNumberFormat="1" applyFont="1" applyFill="1" applyBorder="1" applyAlignment="1">
      <alignment wrapText="1"/>
    </xf>
    <xf numFmtId="4" fontId="13" fillId="0" borderId="18" xfId="0" applyNumberFormat="1" applyFont="1" applyBorder="1" applyAlignment="1">
      <alignment/>
    </xf>
    <xf numFmtId="4" fontId="5" fillId="33" borderId="17" xfId="0" applyNumberFormat="1" applyFont="1" applyFill="1" applyBorder="1" applyAlignment="1">
      <alignment wrapText="1"/>
    </xf>
    <xf numFmtId="0" fontId="14" fillId="33" borderId="12" xfId="0" applyFont="1" applyFill="1" applyBorder="1" applyAlignment="1">
      <alignment wrapText="1"/>
    </xf>
    <xf numFmtId="49" fontId="14" fillId="33" borderId="17" xfId="0" applyNumberFormat="1" applyFont="1" applyFill="1" applyBorder="1" applyAlignment="1">
      <alignment horizontal="center" wrapText="1"/>
    </xf>
    <xf numFmtId="4" fontId="14" fillId="33" borderId="17" xfId="58" applyNumberFormat="1" applyFont="1" applyFill="1" applyBorder="1" applyAlignment="1">
      <alignment wrapText="1"/>
    </xf>
    <xf numFmtId="4" fontId="14" fillId="0" borderId="18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 wrapText="1"/>
    </xf>
    <xf numFmtId="4" fontId="13" fillId="33" borderId="18" xfId="0" applyNumberFormat="1" applyFont="1" applyFill="1" applyBorder="1" applyAlignment="1">
      <alignment wrapText="1"/>
    </xf>
    <xf numFmtId="49" fontId="5" fillId="33" borderId="29" xfId="0" applyNumberFormat="1" applyFont="1" applyFill="1" applyBorder="1" applyAlignment="1">
      <alignment horizontal="center" wrapText="1"/>
    </xf>
    <xf numFmtId="4" fontId="5" fillId="33" borderId="29" xfId="58" applyNumberFormat="1" applyFont="1" applyFill="1" applyBorder="1" applyAlignment="1">
      <alignment wrapText="1"/>
    </xf>
    <xf numFmtId="4" fontId="5" fillId="33" borderId="30" xfId="0" applyNumberFormat="1" applyFont="1" applyFill="1" applyBorder="1" applyAlignment="1">
      <alignment wrapText="1"/>
    </xf>
    <xf numFmtId="4" fontId="14" fillId="33" borderId="17" xfId="0" applyNumberFormat="1" applyFont="1" applyFill="1" applyBorder="1" applyAlignment="1">
      <alignment wrapText="1"/>
    </xf>
    <xf numFmtId="4" fontId="14" fillId="33" borderId="18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49" fontId="13" fillId="33" borderId="12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49" fontId="5" fillId="33" borderId="32" xfId="0" applyNumberFormat="1" applyFont="1" applyFill="1" applyBorder="1" applyAlignment="1">
      <alignment horizontal="center" vertical="top" wrapText="1"/>
    </xf>
    <xf numFmtId="4" fontId="5" fillId="33" borderId="32" xfId="58" applyNumberFormat="1" applyFont="1" applyFill="1" applyBorder="1" applyAlignment="1">
      <alignment wrapText="1"/>
    </xf>
    <xf numFmtId="4" fontId="5" fillId="33" borderId="33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5" fillId="33" borderId="2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3" fontId="5" fillId="33" borderId="27" xfId="58" applyFont="1" applyFill="1" applyBorder="1" applyAlignment="1">
      <alignment horizontal="center" vertical="center" wrapText="1"/>
    </xf>
    <xf numFmtId="43" fontId="5" fillId="0" borderId="17" xfId="58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3" fontId="8" fillId="33" borderId="17" xfId="58" applyFont="1" applyFill="1" applyBorder="1" applyAlignment="1">
      <alignment horizontal="right" vertical="center" wrapText="1"/>
    </xf>
    <xf numFmtId="43" fontId="8" fillId="33" borderId="18" xfId="0" applyNumberFormat="1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wrapText="1"/>
    </xf>
    <xf numFmtId="4" fontId="5" fillId="33" borderId="17" xfId="58" applyNumberFormat="1" applyFont="1" applyFill="1" applyBorder="1" applyAlignment="1">
      <alignment wrapText="1"/>
    </xf>
    <xf numFmtId="4" fontId="5" fillId="33" borderId="18" xfId="0" applyNumberFormat="1" applyFont="1" applyFill="1" applyBorder="1" applyAlignment="1">
      <alignment wrapText="1"/>
    </xf>
    <xf numFmtId="0" fontId="14" fillId="33" borderId="12" xfId="0" applyFont="1" applyFill="1" applyBorder="1" applyAlignment="1">
      <alignment wrapText="1"/>
    </xf>
    <xf numFmtId="49" fontId="14" fillId="33" borderId="17" xfId="0" applyNumberFormat="1" applyFont="1" applyFill="1" applyBorder="1" applyAlignment="1">
      <alignment horizontal="center" wrapText="1"/>
    </xf>
    <xf numFmtId="4" fontId="14" fillId="33" borderId="17" xfId="58" applyNumberFormat="1" applyFont="1" applyFill="1" applyBorder="1" applyAlignment="1">
      <alignment wrapText="1"/>
    </xf>
    <xf numFmtId="4" fontId="14" fillId="33" borderId="18" xfId="0" applyNumberFormat="1" applyFont="1" applyFill="1" applyBorder="1" applyAlignment="1">
      <alignment wrapText="1"/>
    </xf>
    <xf numFmtId="0" fontId="6" fillId="33" borderId="38" xfId="0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41" xfId="0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43" fontId="6" fillId="33" borderId="44" xfId="58" applyFont="1" applyFill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33" borderId="46" xfId="0" applyFont="1" applyFill="1" applyBorder="1" applyAlignment="1">
      <alignment horizontal="left" vertical="top" wrapText="1" indent="10"/>
    </xf>
    <xf numFmtId="0" fontId="6" fillId="33" borderId="47" xfId="0" applyFont="1" applyFill="1" applyBorder="1" applyAlignment="1">
      <alignment horizontal="left" vertical="top" wrapText="1" indent="10"/>
    </xf>
    <xf numFmtId="0" fontId="6" fillId="33" borderId="48" xfId="0" applyFont="1" applyFill="1" applyBorder="1" applyAlignment="1">
      <alignment horizontal="left" vertical="top" wrapText="1" indent="10"/>
    </xf>
    <xf numFmtId="0" fontId="6" fillId="33" borderId="42" xfId="0" applyFont="1" applyFill="1" applyBorder="1" applyAlignment="1">
      <alignment horizontal="center" vertical="top" wrapText="1"/>
    </xf>
    <xf numFmtId="0" fontId="6" fillId="33" borderId="4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5">
      <selection activeCell="E8" sqref="E8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6.25390625" style="1" customWidth="1"/>
    <col min="7" max="16384" width="9.125" style="1" customWidth="1"/>
  </cols>
  <sheetData>
    <row r="1" spans="5:6" ht="12.75">
      <c r="E1" s="4" t="s">
        <v>264</v>
      </c>
      <c r="F1" s="1" t="s">
        <v>265</v>
      </c>
    </row>
    <row r="2" spans="1:6" ht="18">
      <c r="A2" s="110" t="s">
        <v>266</v>
      </c>
      <c r="B2" s="111"/>
      <c r="C2" s="111"/>
      <c r="D2" s="111"/>
      <c r="E2" s="111"/>
      <c r="F2" s="111"/>
    </row>
    <row r="3" spans="1:6" ht="15.75">
      <c r="A3" s="112" t="s">
        <v>250</v>
      </c>
      <c r="B3" s="111"/>
      <c r="C3" s="111"/>
      <c r="D3" s="111"/>
      <c r="E3" s="111"/>
      <c r="F3" s="111"/>
    </row>
    <row r="4" ht="16.5" thickBot="1">
      <c r="A4" s="5"/>
    </row>
    <row r="5" spans="1:6" ht="15.75">
      <c r="A5" s="20"/>
      <c r="B5" s="21" t="s">
        <v>0</v>
      </c>
      <c r="C5" s="21" t="s">
        <v>1</v>
      </c>
      <c r="D5" s="113" t="s">
        <v>221</v>
      </c>
      <c r="E5" s="114"/>
      <c r="F5" s="115"/>
    </row>
    <row r="6" spans="1:9" ht="15.75">
      <c r="A6" s="22"/>
      <c r="B6" s="23"/>
      <c r="C6" s="23"/>
      <c r="D6" s="116"/>
      <c r="E6" s="116"/>
      <c r="F6" s="117"/>
      <c r="I6" s="7"/>
    </row>
    <row r="7" spans="1:6" ht="15.75">
      <c r="A7" s="24" t="s">
        <v>2</v>
      </c>
      <c r="B7" s="23"/>
      <c r="C7" s="23"/>
      <c r="D7" s="25"/>
      <c r="E7" s="26"/>
      <c r="F7" s="27"/>
    </row>
    <row r="8" spans="1:6" ht="15.75">
      <c r="A8" s="24" t="s">
        <v>82</v>
      </c>
      <c r="B8" s="23"/>
      <c r="C8" s="23"/>
      <c r="D8" s="25"/>
      <c r="E8" s="26"/>
      <c r="F8" s="27"/>
    </row>
    <row r="9" spans="1:6" ht="15.75">
      <c r="A9" s="24" t="s">
        <v>83</v>
      </c>
      <c r="B9" s="23"/>
      <c r="C9" s="23"/>
      <c r="D9" s="25"/>
      <c r="E9" s="26"/>
      <c r="F9" s="27"/>
    </row>
    <row r="10" spans="1:6" ht="13.5" thickBot="1">
      <c r="A10" s="28"/>
      <c r="B10" s="23"/>
      <c r="C10" s="23"/>
      <c r="D10" s="25"/>
      <c r="E10" s="26"/>
      <c r="F10" s="27"/>
    </row>
    <row r="11" spans="1:6" s="8" customFormat="1" ht="12.75" customHeight="1">
      <c r="A11" s="118" t="s">
        <v>3</v>
      </c>
      <c r="B11" s="122" t="s">
        <v>4</v>
      </c>
      <c r="C11" s="122" t="s">
        <v>5</v>
      </c>
      <c r="D11" s="120" t="s">
        <v>73</v>
      </c>
      <c r="E11" s="124" t="s">
        <v>220</v>
      </c>
      <c r="F11" s="126" t="s">
        <v>167</v>
      </c>
    </row>
    <row r="12" spans="1:6" s="8" customFormat="1" ht="15.75">
      <c r="A12" s="119"/>
      <c r="B12" s="123"/>
      <c r="C12" s="123"/>
      <c r="D12" s="121"/>
      <c r="E12" s="125"/>
      <c r="F12" s="127"/>
    </row>
    <row r="13" spans="1:6" s="8" customFormat="1" ht="15.75">
      <c r="A13" s="119"/>
      <c r="B13" s="123"/>
      <c r="C13" s="123"/>
      <c r="D13" s="121"/>
      <c r="E13" s="125"/>
      <c r="F13" s="127"/>
    </row>
    <row r="14" spans="1:6" s="8" customFormat="1" ht="49.5" customHeight="1">
      <c r="A14" s="119"/>
      <c r="B14" s="123"/>
      <c r="C14" s="123"/>
      <c r="D14" s="121"/>
      <c r="E14" s="125"/>
      <c r="F14" s="128"/>
    </row>
    <row r="15" spans="1:6" ht="13.5" customHeight="1">
      <c r="A15" s="17" t="s">
        <v>6</v>
      </c>
      <c r="B15" s="42">
        <v>10</v>
      </c>
      <c r="C15" s="42" t="s">
        <v>7</v>
      </c>
      <c r="D15" s="34">
        <f>D16+D48</f>
        <v>71422000</v>
      </c>
      <c r="E15" s="35">
        <f>E16+E48</f>
        <v>87253950.72</v>
      </c>
      <c r="F15" s="46">
        <f>D15-E15</f>
        <v>-15831950.719999999</v>
      </c>
    </row>
    <row r="16" spans="1:6" ht="15" customHeight="1">
      <c r="A16" s="17" t="s">
        <v>8</v>
      </c>
      <c r="B16" s="42">
        <v>10</v>
      </c>
      <c r="C16" s="42" t="s">
        <v>87</v>
      </c>
      <c r="D16" s="35">
        <f>D17+D22+D31+D37+D41+D43+D45</f>
        <v>66655000</v>
      </c>
      <c r="E16" s="35">
        <f>E17+E22+E31+E37+E41+E43+E45+E36</f>
        <v>82780950.72</v>
      </c>
      <c r="F16" s="46">
        <f>D16-E16</f>
        <v>-16125950.719999999</v>
      </c>
    </row>
    <row r="17" spans="1:6" ht="15.75" customHeight="1">
      <c r="A17" s="17" t="s">
        <v>9</v>
      </c>
      <c r="B17" s="42">
        <v>10</v>
      </c>
      <c r="C17" s="42" t="s">
        <v>10</v>
      </c>
      <c r="D17" s="35">
        <f>SUM(D18:D20)</f>
        <v>25800000</v>
      </c>
      <c r="E17" s="35">
        <f>SUM(E18:E21)</f>
        <v>28238589.03</v>
      </c>
      <c r="F17" s="46">
        <f>D17-E17</f>
        <v>-2438589.030000001</v>
      </c>
    </row>
    <row r="18" spans="1:6" s="9" customFormat="1" ht="80.25" customHeight="1">
      <c r="A18" s="133" t="s">
        <v>89</v>
      </c>
      <c r="B18" s="129">
        <v>10</v>
      </c>
      <c r="C18" s="129" t="s">
        <v>11</v>
      </c>
      <c r="D18" s="130">
        <v>25700000</v>
      </c>
      <c r="E18" s="130">
        <v>28005182.17</v>
      </c>
      <c r="F18" s="131">
        <f>D18-E18</f>
        <v>-2305182.170000002</v>
      </c>
    </row>
    <row r="19" spans="1:6" s="9" customFormat="1" ht="13.5" customHeight="1" hidden="1" thickBot="1">
      <c r="A19" s="133"/>
      <c r="B19" s="129"/>
      <c r="C19" s="129"/>
      <c r="D19" s="130"/>
      <c r="E19" s="130"/>
      <c r="F19" s="132"/>
    </row>
    <row r="20" spans="1:6" s="9" customFormat="1" ht="108.75" customHeight="1">
      <c r="A20" s="18" t="s">
        <v>90</v>
      </c>
      <c r="B20" s="43">
        <v>10</v>
      </c>
      <c r="C20" s="43" t="s">
        <v>12</v>
      </c>
      <c r="D20" s="36">
        <v>100000</v>
      </c>
      <c r="E20" s="36">
        <v>123888.57</v>
      </c>
      <c r="F20" s="47">
        <f>D20-E20</f>
        <v>-23888.570000000007</v>
      </c>
    </row>
    <row r="21" spans="1:6" s="9" customFormat="1" ht="93" customHeight="1">
      <c r="A21" s="29" t="s">
        <v>115</v>
      </c>
      <c r="B21" s="43">
        <v>10</v>
      </c>
      <c r="C21" s="43" t="s">
        <v>116</v>
      </c>
      <c r="D21" s="36"/>
      <c r="E21" s="36">
        <v>109518.29</v>
      </c>
      <c r="F21" s="47">
        <f>D21-E21</f>
        <v>-109518.29</v>
      </c>
    </row>
    <row r="22" spans="1:6" ht="18" customHeight="1">
      <c r="A22" s="17" t="s">
        <v>74</v>
      </c>
      <c r="B22" s="42">
        <v>10</v>
      </c>
      <c r="C22" s="42" t="s">
        <v>77</v>
      </c>
      <c r="D22" s="37">
        <f>D23+D28</f>
        <v>6800000</v>
      </c>
      <c r="E22" s="37">
        <f>E23+E28</f>
        <v>7040270.2700000005</v>
      </c>
      <c r="F22" s="48">
        <f>D22-E22</f>
        <v>-240270.27000000048</v>
      </c>
    </row>
    <row r="23" spans="1:6" ht="18" customHeight="1">
      <c r="A23" s="17" t="s">
        <v>13</v>
      </c>
      <c r="B23" s="42">
        <v>10</v>
      </c>
      <c r="C23" s="42" t="s">
        <v>14</v>
      </c>
      <c r="D23" s="37">
        <f>D24+D26+D27</f>
        <v>6300000</v>
      </c>
      <c r="E23" s="37">
        <f>E24+E26+E27+E25</f>
        <v>6411482.100000001</v>
      </c>
      <c r="F23" s="48">
        <f aca="true" t="shared" si="0" ref="F23:F51">D23-E23</f>
        <v>-111482.10000000056</v>
      </c>
    </row>
    <row r="24" spans="1:6" s="9" customFormat="1" ht="27" customHeight="1">
      <c r="A24" s="18" t="s">
        <v>91</v>
      </c>
      <c r="B24" s="43">
        <v>10</v>
      </c>
      <c r="C24" s="43" t="s">
        <v>15</v>
      </c>
      <c r="D24" s="38">
        <v>6300000</v>
      </c>
      <c r="E24" s="38">
        <v>3927912.63</v>
      </c>
      <c r="F24" s="49">
        <f t="shared" si="0"/>
        <v>2372087.37</v>
      </c>
    </row>
    <row r="25" spans="1:6" s="9" customFormat="1" ht="57.75" customHeight="1">
      <c r="A25" s="31" t="s">
        <v>122</v>
      </c>
      <c r="B25" s="43">
        <v>10</v>
      </c>
      <c r="C25" s="43" t="s">
        <v>121</v>
      </c>
      <c r="D25" s="38"/>
      <c r="E25" s="38">
        <v>684.28</v>
      </c>
      <c r="F25" s="49">
        <f t="shared" si="0"/>
        <v>-684.28</v>
      </c>
    </row>
    <row r="26" spans="1:6" s="9" customFormat="1" ht="39" customHeight="1">
      <c r="A26" s="18" t="s">
        <v>92</v>
      </c>
      <c r="B26" s="43">
        <v>10</v>
      </c>
      <c r="C26" s="43" t="s">
        <v>16</v>
      </c>
      <c r="D26" s="38"/>
      <c r="E26" s="38">
        <v>2482885.19</v>
      </c>
      <c r="F26" s="49">
        <f t="shared" si="0"/>
        <v>-2482885.19</v>
      </c>
    </row>
    <row r="27" spans="1:6" s="9" customFormat="1" ht="59.25" customHeight="1" hidden="1">
      <c r="A27" s="32" t="s">
        <v>93</v>
      </c>
      <c r="B27" s="43">
        <v>10</v>
      </c>
      <c r="C27" s="43" t="s">
        <v>17</v>
      </c>
      <c r="D27" s="39"/>
      <c r="E27" s="38">
        <v>0</v>
      </c>
      <c r="F27" s="49">
        <f t="shared" si="0"/>
        <v>0</v>
      </c>
    </row>
    <row r="28" spans="1:6" ht="12.75">
      <c r="A28" s="17" t="s">
        <v>18</v>
      </c>
      <c r="B28" s="42">
        <v>10</v>
      </c>
      <c r="C28" s="42" t="s">
        <v>19</v>
      </c>
      <c r="D28" s="37">
        <f>D29</f>
        <v>500000</v>
      </c>
      <c r="E28" s="37">
        <f>E29+E30</f>
        <v>628788.17</v>
      </c>
      <c r="F28" s="48">
        <f t="shared" si="0"/>
        <v>-128788.17000000004</v>
      </c>
    </row>
    <row r="29" spans="1:6" s="9" customFormat="1" ht="12.75">
      <c r="A29" s="18" t="s">
        <v>18</v>
      </c>
      <c r="B29" s="43">
        <v>10</v>
      </c>
      <c r="C29" s="43" t="s">
        <v>20</v>
      </c>
      <c r="D29" s="38">
        <v>500000</v>
      </c>
      <c r="E29" s="38">
        <v>628788.17</v>
      </c>
      <c r="F29" s="49">
        <f t="shared" si="0"/>
        <v>-128788.17000000004</v>
      </c>
    </row>
    <row r="30" spans="1:6" s="9" customFormat="1" ht="28.5" customHeight="1" hidden="1">
      <c r="A30" s="29" t="s">
        <v>119</v>
      </c>
      <c r="B30" s="43">
        <v>10</v>
      </c>
      <c r="C30" s="43" t="s">
        <v>120</v>
      </c>
      <c r="D30" s="38"/>
      <c r="E30" s="38">
        <v>0</v>
      </c>
      <c r="F30" s="49">
        <f t="shared" si="0"/>
        <v>0</v>
      </c>
    </row>
    <row r="31" spans="1:6" ht="12.75">
      <c r="A31" s="17" t="s">
        <v>21</v>
      </c>
      <c r="B31" s="42">
        <v>10</v>
      </c>
      <c r="C31" s="42" t="s">
        <v>22</v>
      </c>
      <c r="D31" s="37">
        <f>D32+D33</f>
        <v>28400000</v>
      </c>
      <c r="E31" s="37">
        <f>E32+E33</f>
        <v>39912569.67</v>
      </c>
      <c r="F31" s="48">
        <f t="shared" si="0"/>
        <v>-11512569.670000002</v>
      </c>
    </row>
    <row r="32" spans="1:6" ht="51">
      <c r="A32" s="17" t="s">
        <v>95</v>
      </c>
      <c r="B32" s="42">
        <v>10</v>
      </c>
      <c r="C32" s="42" t="s">
        <v>94</v>
      </c>
      <c r="D32" s="37">
        <v>1400000</v>
      </c>
      <c r="E32" s="37">
        <v>3458039.67</v>
      </c>
      <c r="F32" s="48">
        <f t="shared" si="0"/>
        <v>-2058039.67</v>
      </c>
    </row>
    <row r="33" spans="1:6" ht="19.5" customHeight="1">
      <c r="A33" s="17" t="s">
        <v>23</v>
      </c>
      <c r="B33" s="42">
        <v>10</v>
      </c>
      <c r="C33" s="42" t="s">
        <v>24</v>
      </c>
      <c r="D33" s="37">
        <f>D34+D35</f>
        <v>27000000</v>
      </c>
      <c r="E33" s="37">
        <f>E34+E35</f>
        <v>36454530</v>
      </c>
      <c r="F33" s="48">
        <f t="shared" si="0"/>
        <v>-9454530</v>
      </c>
    </row>
    <row r="34" spans="1:6" s="9" customFormat="1" ht="38.25">
      <c r="A34" s="18" t="s">
        <v>96</v>
      </c>
      <c r="B34" s="43">
        <v>10</v>
      </c>
      <c r="C34" s="43" t="s">
        <v>97</v>
      </c>
      <c r="D34" s="38">
        <v>23000000</v>
      </c>
      <c r="E34" s="38">
        <v>28864208.7</v>
      </c>
      <c r="F34" s="49">
        <f t="shared" si="0"/>
        <v>-5864208.699999999</v>
      </c>
    </row>
    <row r="35" spans="1:6" s="9" customFormat="1" ht="38.25">
      <c r="A35" s="18" t="s">
        <v>98</v>
      </c>
      <c r="B35" s="43">
        <v>10</v>
      </c>
      <c r="C35" s="43" t="s">
        <v>99</v>
      </c>
      <c r="D35" s="38">
        <v>4000000</v>
      </c>
      <c r="E35" s="38">
        <v>7590321.3</v>
      </c>
      <c r="F35" s="49">
        <f t="shared" si="0"/>
        <v>-3590321.3</v>
      </c>
    </row>
    <row r="36" spans="1:6" s="9" customFormat="1" ht="61.5" customHeight="1">
      <c r="A36" s="30" t="s">
        <v>117</v>
      </c>
      <c r="B36" s="42">
        <v>10</v>
      </c>
      <c r="C36" s="42" t="s">
        <v>118</v>
      </c>
      <c r="D36" s="37"/>
      <c r="E36" s="37">
        <v>4407.45</v>
      </c>
      <c r="F36" s="48">
        <f t="shared" si="0"/>
        <v>-4407.45</v>
      </c>
    </row>
    <row r="37" spans="1:6" ht="37.5" customHeight="1">
      <c r="A37" s="17" t="s">
        <v>25</v>
      </c>
      <c r="B37" s="42">
        <v>10</v>
      </c>
      <c r="C37" s="42" t="s">
        <v>26</v>
      </c>
      <c r="D37" s="37">
        <f>D38+D39+D40</f>
        <v>4000000</v>
      </c>
      <c r="E37" s="37">
        <f>E38+E39+E40</f>
        <v>2583781.21</v>
      </c>
      <c r="F37" s="48">
        <f t="shared" si="0"/>
        <v>1416218.79</v>
      </c>
    </row>
    <row r="38" spans="1:6" s="9" customFormat="1" ht="76.5">
      <c r="A38" s="18" t="s">
        <v>100</v>
      </c>
      <c r="B38" s="43">
        <v>10</v>
      </c>
      <c r="C38" s="43" t="s">
        <v>101</v>
      </c>
      <c r="D38" s="38">
        <v>3000000</v>
      </c>
      <c r="E38" s="38">
        <v>2188562.57</v>
      </c>
      <c r="F38" s="49">
        <f t="shared" si="0"/>
        <v>811437.4300000002</v>
      </c>
    </row>
    <row r="39" spans="1:6" s="9" customFormat="1" ht="81" customHeight="1">
      <c r="A39" s="18" t="s">
        <v>102</v>
      </c>
      <c r="B39" s="43">
        <v>10</v>
      </c>
      <c r="C39" s="43" t="s">
        <v>103</v>
      </c>
      <c r="D39" s="38">
        <v>500000</v>
      </c>
      <c r="E39" s="40">
        <v>4167</v>
      </c>
      <c r="F39" s="49">
        <f t="shared" si="0"/>
        <v>495833</v>
      </c>
    </row>
    <row r="40" spans="1:6" s="9" customFormat="1" ht="63.75">
      <c r="A40" s="18" t="s">
        <v>104</v>
      </c>
      <c r="B40" s="43">
        <v>10</v>
      </c>
      <c r="C40" s="43" t="s">
        <v>105</v>
      </c>
      <c r="D40" s="38">
        <v>500000</v>
      </c>
      <c r="E40" s="40">
        <v>391051.64</v>
      </c>
      <c r="F40" s="49">
        <f t="shared" si="0"/>
        <v>108948.35999999999</v>
      </c>
    </row>
    <row r="41" spans="1:6" ht="25.5">
      <c r="A41" s="17" t="s">
        <v>27</v>
      </c>
      <c r="B41" s="42">
        <v>10</v>
      </c>
      <c r="C41" s="42" t="s">
        <v>28</v>
      </c>
      <c r="D41" s="37">
        <f>D42</f>
        <v>1500000</v>
      </c>
      <c r="E41" s="37">
        <f>E42</f>
        <v>1463310.67</v>
      </c>
      <c r="F41" s="48">
        <f t="shared" si="0"/>
        <v>36689.330000000075</v>
      </c>
    </row>
    <row r="42" spans="1:6" ht="59.25" customHeight="1">
      <c r="A42" s="19" t="s">
        <v>106</v>
      </c>
      <c r="B42" s="43">
        <v>10</v>
      </c>
      <c r="C42" s="44" t="s">
        <v>107</v>
      </c>
      <c r="D42" s="38">
        <v>1500000</v>
      </c>
      <c r="E42" s="38">
        <v>1463310.67</v>
      </c>
      <c r="F42" s="49">
        <f t="shared" si="0"/>
        <v>36689.330000000075</v>
      </c>
    </row>
    <row r="43" spans="1:6" ht="20.25" customHeight="1">
      <c r="A43" s="17" t="s">
        <v>29</v>
      </c>
      <c r="B43" s="42">
        <v>10</v>
      </c>
      <c r="C43" s="42" t="s">
        <v>30</v>
      </c>
      <c r="D43" s="37">
        <f>D44</f>
        <v>55000</v>
      </c>
      <c r="E43" s="41">
        <f>E44</f>
        <v>3538022.42</v>
      </c>
      <c r="F43" s="48">
        <f t="shared" si="0"/>
        <v>-3483022.42</v>
      </c>
    </row>
    <row r="44" spans="1:6" s="9" customFormat="1" ht="38.25">
      <c r="A44" s="18" t="s">
        <v>108</v>
      </c>
      <c r="B44" s="43">
        <v>10</v>
      </c>
      <c r="C44" s="43" t="s">
        <v>109</v>
      </c>
      <c r="D44" s="38">
        <v>55000</v>
      </c>
      <c r="E44" s="40">
        <v>3538022.42</v>
      </c>
      <c r="F44" s="49">
        <f t="shared" si="0"/>
        <v>-3483022.42</v>
      </c>
    </row>
    <row r="45" spans="1:6" ht="21" customHeight="1">
      <c r="A45" s="17" t="s">
        <v>31</v>
      </c>
      <c r="B45" s="42">
        <v>10</v>
      </c>
      <c r="C45" s="42" t="s">
        <v>32</v>
      </c>
      <c r="D45" s="37">
        <f>D47</f>
        <v>100000</v>
      </c>
      <c r="E45" s="41">
        <f>E47+E46</f>
        <v>0</v>
      </c>
      <c r="F45" s="48">
        <f t="shared" si="0"/>
        <v>100000</v>
      </c>
    </row>
    <row r="46" spans="1:6" ht="32.25" customHeight="1">
      <c r="A46" s="18" t="s">
        <v>113</v>
      </c>
      <c r="B46" s="42">
        <v>10</v>
      </c>
      <c r="C46" s="43" t="s">
        <v>114</v>
      </c>
      <c r="D46" s="38"/>
      <c r="E46" s="40">
        <v>0</v>
      </c>
      <c r="F46" s="49">
        <f t="shared" si="0"/>
        <v>0</v>
      </c>
    </row>
    <row r="47" spans="1:6" s="9" customFormat="1" ht="28.5" customHeight="1">
      <c r="A47" s="19" t="s">
        <v>110</v>
      </c>
      <c r="B47" s="43">
        <v>10</v>
      </c>
      <c r="C47" s="43" t="s">
        <v>111</v>
      </c>
      <c r="D47" s="38">
        <v>100000</v>
      </c>
      <c r="E47" s="40">
        <v>0</v>
      </c>
      <c r="F47" s="49">
        <f t="shared" si="0"/>
        <v>100000</v>
      </c>
    </row>
    <row r="48" spans="1:6" ht="18.75" customHeight="1">
      <c r="A48" s="17" t="s">
        <v>33</v>
      </c>
      <c r="B48" s="42">
        <v>10</v>
      </c>
      <c r="C48" s="42" t="s">
        <v>34</v>
      </c>
      <c r="D48" s="37">
        <f>D49+D50</f>
        <v>4767000</v>
      </c>
      <c r="E48" s="37">
        <f>E49+E50</f>
        <v>4473000</v>
      </c>
      <c r="F48" s="37">
        <f>F49+F50</f>
        <v>294000</v>
      </c>
    </row>
    <row r="49" spans="1:6" ht="27.75" customHeight="1">
      <c r="A49" s="18" t="s">
        <v>112</v>
      </c>
      <c r="B49" s="43">
        <v>10</v>
      </c>
      <c r="C49" s="43" t="s">
        <v>191</v>
      </c>
      <c r="D49" s="38">
        <v>4747000</v>
      </c>
      <c r="E49" s="40">
        <v>4453000</v>
      </c>
      <c r="F49" s="49">
        <f t="shared" si="0"/>
        <v>294000</v>
      </c>
    </row>
    <row r="50" spans="1:6" ht="12.75">
      <c r="A50" s="17" t="s">
        <v>236</v>
      </c>
      <c r="B50" s="42">
        <v>10</v>
      </c>
      <c r="C50" s="42" t="s">
        <v>237</v>
      </c>
      <c r="D50" s="37">
        <f>D51</f>
        <v>20000</v>
      </c>
      <c r="E50" s="37">
        <f>E51</f>
        <v>20000</v>
      </c>
      <c r="F50" s="48">
        <f t="shared" si="0"/>
        <v>0</v>
      </c>
    </row>
    <row r="51" spans="1:6" ht="51">
      <c r="A51" s="18" t="s">
        <v>238</v>
      </c>
      <c r="B51" s="43">
        <v>10</v>
      </c>
      <c r="C51" s="43" t="s">
        <v>239</v>
      </c>
      <c r="D51" s="38">
        <f>D52</f>
        <v>20000</v>
      </c>
      <c r="E51" s="38">
        <f>E52</f>
        <v>20000</v>
      </c>
      <c r="F51" s="49">
        <f t="shared" si="0"/>
        <v>0</v>
      </c>
    </row>
    <row r="52" spans="1:6" ht="51">
      <c r="A52" s="18" t="s">
        <v>240</v>
      </c>
      <c r="B52" s="43">
        <v>10</v>
      </c>
      <c r="C52" s="43" t="s">
        <v>241</v>
      </c>
      <c r="D52" s="38">
        <v>20000</v>
      </c>
      <c r="E52" s="40">
        <v>20000</v>
      </c>
      <c r="F52" s="49">
        <f>D52-E52</f>
        <v>0</v>
      </c>
    </row>
  </sheetData>
  <sheetProtection/>
  <mergeCells count="16">
    <mergeCell ref="B18:B19"/>
    <mergeCell ref="C18:C19"/>
    <mergeCell ref="D18:D19"/>
    <mergeCell ref="E18:E19"/>
    <mergeCell ref="F18:F19"/>
    <mergeCell ref="A18:A19"/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76">
      <selection activeCell="A95" sqref="A95"/>
    </sheetView>
  </sheetViews>
  <sheetFormatPr defaultColWidth="9.00390625" defaultRowHeight="12.75"/>
  <cols>
    <col min="1" max="1" width="57.875" style="59" customWidth="1"/>
    <col min="2" max="2" width="28.875" style="60" customWidth="1"/>
    <col min="3" max="3" width="18.75390625" style="61" customWidth="1"/>
    <col min="4" max="4" width="25.375" style="61" customWidth="1"/>
    <col min="5" max="5" width="20.625" style="61" customWidth="1"/>
    <col min="6" max="6" width="13.625" style="61" customWidth="1"/>
    <col min="7" max="7" width="13.00390625" style="61" customWidth="1"/>
    <col min="8" max="8" width="13.125" style="61" customWidth="1"/>
    <col min="9" max="9" width="12.125" style="61" customWidth="1"/>
    <col min="10" max="10" width="11.375" style="61" customWidth="1"/>
    <col min="11" max="11" width="11.875" style="61" customWidth="1"/>
    <col min="12" max="12" width="11.375" style="61" customWidth="1"/>
    <col min="13" max="13" width="11.75390625" style="61" customWidth="1"/>
    <col min="14" max="14" width="11.375" style="61" customWidth="1"/>
    <col min="15" max="15" width="11.625" style="61" customWidth="1"/>
    <col min="16" max="16384" width="9.125" style="61" customWidth="1"/>
  </cols>
  <sheetData>
    <row r="1" spans="1:6" s="65" customFormat="1" ht="16.5" thickBot="1">
      <c r="A1" s="59"/>
      <c r="B1" s="60"/>
      <c r="C1" s="61"/>
      <c r="D1" s="62"/>
      <c r="E1" s="63"/>
      <c r="F1" s="64"/>
    </row>
    <row r="2" spans="1:5" s="65" customFormat="1" ht="36.75" customHeight="1">
      <c r="A2" s="66" t="s">
        <v>78</v>
      </c>
      <c r="B2" s="67" t="s">
        <v>79</v>
      </c>
      <c r="C2" s="68" t="s">
        <v>35</v>
      </c>
      <c r="D2" s="69" t="s">
        <v>220</v>
      </c>
      <c r="E2" s="70" t="s">
        <v>167</v>
      </c>
    </row>
    <row r="3" spans="1:5" s="65" customFormat="1" ht="15.75">
      <c r="A3" s="71">
        <v>1</v>
      </c>
      <c r="B3" s="72">
        <v>2</v>
      </c>
      <c r="C3" s="73">
        <v>4</v>
      </c>
      <c r="D3" s="74">
        <v>5</v>
      </c>
      <c r="E3" s="75">
        <v>6</v>
      </c>
    </row>
    <row r="4" spans="1:5" s="65" customFormat="1" ht="18" customHeight="1">
      <c r="A4" s="76" t="s">
        <v>80</v>
      </c>
      <c r="B4" s="72" t="s">
        <v>153</v>
      </c>
      <c r="C4" s="77">
        <f>C5+C13+C18+C23+C43+C36+C35</f>
        <v>13163235</v>
      </c>
      <c r="D4" s="77">
        <f>D5+D13+D18+D23+D43+D36+D35</f>
        <v>11977441.379999999</v>
      </c>
      <c r="E4" s="78">
        <f aca="true" t="shared" si="0" ref="E4:E14">C4-D4</f>
        <v>1185793.620000001</v>
      </c>
    </row>
    <row r="5" spans="1:5" s="65" customFormat="1" ht="48" customHeight="1">
      <c r="A5" s="79" t="s">
        <v>81</v>
      </c>
      <c r="B5" s="72" t="s">
        <v>152</v>
      </c>
      <c r="C5" s="77">
        <f>C6+C10</f>
        <v>1000000</v>
      </c>
      <c r="D5" s="77">
        <f>D6</f>
        <v>920473.64</v>
      </c>
      <c r="E5" s="78">
        <f t="shared" si="0"/>
        <v>79526.35999999999</v>
      </c>
    </row>
    <row r="6" spans="1:5" s="65" customFormat="1" ht="15.75">
      <c r="A6" s="76" t="s">
        <v>36</v>
      </c>
      <c r="B6" s="80" t="s">
        <v>139</v>
      </c>
      <c r="C6" s="77">
        <f>C7</f>
        <v>1000000</v>
      </c>
      <c r="D6" s="81">
        <f>D7</f>
        <v>920473.64</v>
      </c>
      <c r="E6" s="78">
        <f t="shared" si="0"/>
        <v>79526.35999999999</v>
      </c>
    </row>
    <row r="7" spans="1:5" s="65" customFormat="1" ht="19.5" customHeight="1">
      <c r="A7" s="82" t="s">
        <v>37</v>
      </c>
      <c r="B7" s="80" t="s">
        <v>139</v>
      </c>
      <c r="C7" s="83">
        <f>C8+C9</f>
        <v>1000000</v>
      </c>
      <c r="D7" s="83">
        <f>D8+D9</f>
        <v>920473.64</v>
      </c>
      <c r="E7" s="78">
        <f t="shared" si="0"/>
        <v>79526.35999999999</v>
      </c>
    </row>
    <row r="8" spans="1:5" s="65" customFormat="1" ht="15.75" customHeight="1">
      <c r="A8" s="84" t="s">
        <v>38</v>
      </c>
      <c r="B8" s="85" t="s">
        <v>138</v>
      </c>
      <c r="C8" s="86">
        <v>768000</v>
      </c>
      <c r="D8" s="87">
        <v>721092.89</v>
      </c>
      <c r="E8" s="88">
        <f t="shared" si="0"/>
        <v>46907.109999999986</v>
      </c>
    </row>
    <row r="9" spans="1:5" s="65" customFormat="1" ht="15.75">
      <c r="A9" s="84" t="s">
        <v>39</v>
      </c>
      <c r="B9" s="85" t="s">
        <v>140</v>
      </c>
      <c r="C9" s="86">
        <v>232000</v>
      </c>
      <c r="D9" s="87">
        <v>199380.75</v>
      </c>
      <c r="E9" s="88">
        <f t="shared" si="0"/>
        <v>32619.25</v>
      </c>
    </row>
    <row r="10" spans="1:5" s="65" customFormat="1" ht="31.5" customHeight="1">
      <c r="A10" s="82" t="s">
        <v>125</v>
      </c>
      <c r="B10" s="80" t="s">
        <v>222</v>
      </c>
      <c r="C10" s="83">
        <f>C11</f>
        <v>0</v>
      </c>
      <c r="D10" s="89">
        <v>0</v>
      </c>
      <c r="E10" s="78">
        <f t="shared" si="0"/>
        <v>0</v>
      </c>
    </row>
    <row r="11" spans="1:5" s="65" customFormat="1" ht="30" customHeight="1">
      <c r="A11" s="90" t="s">
        <v>126</v>
      </c>
      <c r="B11" s="91" t="s">
        <v>223</v>
      </c>
      <c r="C11" s="92">
        <f>C12</f>
        <v>0</v>
      </c>
      <c r="D11" s="89">
        <v>0</v>
      </c>
      <c r="E11" s="93">
        <f t="shared" si="0"/>
        <v>0</v>
      </c>
    </row>
    <row r="12" spans="1:5" s="65" customFormat="1" ht="33.75" customHeight="1">
      <c r="A12" s="84" t="s">
        <v>127</v>
      </c>
      <c r="B12" s="85" t="s">
        <v>224</v>
      </c>
      <c r="C12" s="86">
        <v>0</v>
      </c>
      <c r="D12" s="87">
        <v>0</v>
      </c>
      <c r="E12" s="88">
        <f t="shared" si="0"/>
        <v>0</v>
      </c>
    </row>
    <row r="13" spans="1:5" s="65" customFormat="1" ht="65.25" customHeight="1">
      <c r="A13" s="82" t="s">
        <v>40</v>
      </c>
      <c r="B13" s="80" t="s">
        <v>154</v>
      </c>
      <c r="C13" s="83">
        <f>C14</f>
        <v>166000</v>
      </c>
      <c r="D13" s="89">
        <f>D14</f>
        <v>65905.2</v>
      </c>
      <c r="E13" s="94">
        <f t="shared" si="0"/>
        <v>100094.8</v>
      </c>
    </row>
    <row r="14" spans="1:5" s="65" customFormat="1" ht="18" customHeight="1">
      <c r="A14" s="134" t="s">
        <v>36</v>
      </c>
      <c r="B14" s="80" t="s">
        <v>143</v>
      </c>
      <c r="C14" s="135">
        <f>C16+C17</f>
        <v>166000</v>
      </c>
      <c r="D14" s="135">
        <f>D16+D17</f>
        <v>65905.2</v>
      </c>
      <c r="E14" s="136">
        <f t="shared" si="0"/>
        <v>100094.8</v>
      </c>
    </row>
    <row r="15" spans="1:5" s="65" customFormat="1" ht="18" customHeight="1" hidden="1">
      <c r="A15" s="134"/>
      <c r="B15" s="80">
        <v>1037810011121</v>
      </c>
      <c r="C15" s="135"/>
      <c r="D15" s="135"/>
      <c r="E15" s="136"/>
    </row>
    <row r="16" spans="1:5" s="65" customFormat="1" ht="15.75">
      <c r="A16" s="84" t="s">
        <v>38</v>
      </c>
      <c r="B16" s="85" t="s">
        <v>141</v>
      </c>
      <c r="C16" s="86">
        <v>119000</v>
      </c>
      <c r="D16" s="86">
        <v>43980</v>
      </c>
      <c r="E16" s="95">
        <f aca="true" t="shared" si="1" ref="E16:E52">C16-D16</f>
        <v>75020</v>
      </c>
    </row>
    <row r="17" spans="1:5" s="65" customFormat="1" ht="15.75">
      <c r="A17" s="84" t="s">
        <v>39</v>
      </c>
      <c r="B17" s="85" t="s">
        <v>142</v>
      </c>
      <c r="C17" s="86">
        <v>47000</v>
      </c>
      <c r="D17" s="86">
        <v>21925.2</v>
      </c>
      <c r="E17" s="95">
        <f t="shared" si="1"/>
        <v>25074.8</v>
      </c>
    </row>
    <row r="18" spans="1:5" s="65" customFormat="1" ht="63.75" customHeight="1">
      <c r="A18" s="82" t="s">
        <v>41</v>
      </c>
      <c r="B18" s="80" t="s">
        <v>151</v>
      </c>
      <c r="C18" s="83">
        <f>C19</f>
        <v>847000</v>
      </c>
      <c r="D18" s="89">
        <f>D19</f>
        <v>839696.3999999999</v>
      </c>
      <c r="E18" s="94">
        <f t="shared" si="1"/>
        <v>7303.600000000093</v>
      </c>
    </row>
    <row r="19" spans="1:5" s="65" customFormat="1" ht="49.5" customHeight="1">
      <c r="A19" s="82" t="s">
        <v>76</v>
      </c>
      <c r="B19" s="80" t="s">
        <v>144</v>
      </c>
      <c r="C19" s="83">
        <f>C20</f>
        <v>847000</v>
      </c>
      <c r="D19" s="89">
        <f>D20</f>
        <v>839696.3999999999</v>
      </c>
      <c r="E19" s="94">
        <f t="shared" si="1"/>
        <v>7303.600000000093</v>
      </c>
    </row>
    <row r="20" spans="1:5" s="65" customFormat="1" ht="13.5" customHeight="1">
      <c r="A20" s="82" t="s">
        <v>36</v>
      </c>
      <c r="B20" s="80" t="s">
        <v>144</v>
      </c>
      <c r="C20" s="83">
        <f>C21+C22</f>
        <v>847000</v>
      </c>
      <c r="D20" s="83">
        <f>D21+D22</f>
        <v>839696.3999999999</v>
      </c>
      <c r="E20" s="94">
        <f t="shared" si="1"/>
        <v>7303.600000000093</v>
      </c>
    </row>
    <row r="21" spans="1:5" s="65" customFormat="1" ht="15" customHeight="1">
      <c r="A21" s="84" t="s">
        <v>38</v>
      </c>
      <c r="B21" s="85" t="s">
        <v>145</v>
      </c>
      <c r="C21" s="86">
        <v>650000</v>
      </c>
      <c r="D21" s="86">
        <v>647996.08</v>
      </c>
      <c r="E21" s="95">
        <f t="shared" si="1"/>
        <v>2003.920000000042</v>
      </c>
    </row>
    <row r="22" spans="1:5" s="65" customFormat="1" ht="16.5" customHeight="1">
      <c r="A22" s="84" t="s">
        <v>39</v>
      </c>
      <c r="B22" s="85" t="s">
        <v>146</v>
      </c>
      <c r="C22" s="86">
        <v>197000</v>
      </c>
      <c r="D22" s="86">
        <v>191700.32</v>
      </c>
      <c r="E22" s="95">
        <f t="shared" si="1"/>
        <v>5299.679999999993</v>
      </c>
    </row>
    <row r="23" spans="1:5" s="65" customFormat="1" ht="16.5" customHeight="1">
      <c r="A23" s="82" t="s">
        <v>42</v>
      </c>
      <c r="B23" s="80" t="s">
        <v>162</v>
      </c>
      <c r="C23" s="83">
        <f>C24+C27+C30</f>
        <v>9859000</v>
      </c>
      <c r="D23" s="89">
        <f>D27+D24+D30</f>
        <v>9437527.399999999</v>
      </c>
      <c r="E23" s="94">
        <f t="shared" si="1"/>
        <v>421472.6000000015</v>
      </c>
    </row>
    <row r="24" spans="1:5" s="65" customFormat="1" ht="15.75">
      <c r="A24" s="82" t="s">
        <v>36</v>
      </c>
      <c r="B24" s="96" t="s">
        <v>162</v>
      </c>
      <c r="C24" s="97">
        <f>C25+C26</f>
        <v>7430000</v>
      </c>
      <c r="D24" s="97">
        <f>D25+D26</f>
        <v>7105674.89</v>
      </c>
      <c r="E24" s="98">
        <f t="shared" si="1"/>
        <v>324325.11000000034</v>
      </c>
    </row>
    <row r="25" spans="1:5" s="65" customFormat="1" ht="15" customHeight="1">
      <c r="A25" s="84" t="s">
        <v>38</v>
      </c>
      <c r="B25" s="85" t="s">
        <v>163</v>
      </c>
      <c r="C25" s="86">
        <v>5707000</v>
      </c>
      <c r="D25" s="86">
        <v>5686048.1</v>
      </c>
      <c r="E25" s="95">
        <f t="shared" si="1"/>
        <v>20951.900000000373</v>
      </c>
    </row>
    <row r="26" spans="1:5" s="65" customFormat="1" ht="16.5" customHeight="1">
      <c r="A26" s="84" t="s">
        <v>39</v>
      </c>
      <c r="B26" s="85" t="s">
        <v>164</v>
      </c>
      <c r="C26" s="86">
        <v>1723000</v>
      </c>
      <c r="D26" s="86">
        <v>1419626.79</v>
      </c>
      <c r="E26" s="95">
        <f t="shared" si="1"/>
        <v>303373.20999999996</v>
      </c>
    </row>
    <row r="27" spans="1:5" s="65" customFormat="1" ht="32.25" customHeight="1">
      <c r="A27" s="82" t="s">
        <v>125</v>
      </c>
      <c r="B27" s="80" t="s">
        <v>147</v>
      </c>
      <c r="C27" s="83">
        <f>C28</f>
        <v>2339000</v>
      </c>
      <c r="D27" s="89">
        <f>D28</f>
        <v>2306386.51</v>
      </c>
      <c r="E27" s="94">
        <f t="shared" si="1"/>
        <v>32613.490000000224</v>
      </c>
    </row>
    <row r="28" spans="1:5" s="101" customFormat="1" ht="44.25" customHeight="1">
      <c r="A28" s="90" t="s">
        <v>126</v>
      </c>
      <c r="B28" s="91" t="s">
        <v>148</v>
      </c>
      <c r="C28" s="92">
        <f>C29</f>
        <v>2339000</v>
      </c>
      <c r="D28" s="99">
        <f>D29</f>
        <v>2306386.51</v>
      </c>
      <c r="E28" s="100">
        <f t="shared" si="1"/>
        <v>32613.490000000224</v>
      </c>
    </row>
    <row r="29" spans="1:5" ht="30" customHeight="1">
      <c r="A29" s="84" t="s">
        <v>127</v>
      </c>
      <c r="B29" s="85" t="s">
        <v>149</v>
      </c>
      <c r="C29" s="86">
        <v>2339000</v>
      </c>
      <c r="D29" s="87">
        <v>2306386.51</v>
      </c>
      <c r="E29" s="95">
        <f t="shared" si="1"/>
        <v>32613.490000000224</v>
      </c>
    </row>
    <row r="30" spans="1:5" s="65" customFormat="1" ht="19.5" customHeight="1">
      <c r="A30" s="82" t="s">
        <v>128</v>
      </c>
      <c r="B30" s="80" t="s">
        <v>150</v>
      </c>
      <c r="C30" s="83">
        <f>C31</f>
        <v>90000</v>
      </c>
      <c r="D30" s="83">
        <f>D31</f>
        <v>25466</v>
      </c>
      <c r="E30" s="94">
        <f t="shared" si="1"/>
        <v>64534</v>
      </c>
    </row>
    <row r="31" spans="1:5" s="101" customFormat="1" ht="15.75" customHeight="1">
      <c r="A31" s="90" t="s">
        <v>129</v>
      </c>
      <c r="B31" s="91" t="s">
        <v>155</v>
      </c>
      <c r="C31" s="92">
        <f>C32+C33+C34</f>
        <v>90000</v>
      </c>
      <c r="D31" s="92">
        <f>D32+D33+D34</f>
        <v>25466</v>
      </c>
      <c r="E31" s="100">
        <f t="shared" si="1"/>
        <v>64534</v>
      </c>
    </row>
    <row r="32" spans="1:5" s="65" customFormat="1" ht="14.25" customHeight="1">
      <c r="A32" s="84" t="s">
        <v>43</v>
      </c>
      <c r="B32" s="85" t="s">
        <v>156</v>
      </c>
      <c r="C32" s="86">
        <v>50000</v>
      </c>
      <c r="D32" s="86">
        <v>23780</v>
      </c>
      <c r="E32" s="95">
        <f t="shared" si="1"/>
        <v>26220</v>
      </c>
    </row>
    <row r="33" spans="1:5" s="65" customFormat="1" ht="17.25" customHeight="1">
      <c r="A33" s="84" t="s">
        <v>44</v>
      </c>
      <c r="B33" s="85" t="s">
        <v>157</v>
      </c>
      <c r="C33" s="86">
        <v>30000</v>
      </c>
      <c r="D33" s="86">
        <v>686</v>
      </c>
      <c r="E33" s="95">
        <f t="shared" si="1"/>
        <v>29314</v>
      </c>
    </row>
    <row r="34" spans="1:5" s="65" customFormat="1" ht="16.5" customHeight="1">
      <c r="A34" s="102" t="s">
        <v>168</v>
      </c>
      <c r="B34" s="85" t="s">
        <v>169</v>
      </c>
      <c r="C34" s="86">
        <v>10000</v>
      </c>
      <c r="D34" s="86">
        <v>1000</v>
      </c>
      <c r="E34" s="95">
        <f t="shared" si="1"/>
        <v>9000</v>
      </c>
    </row>
    <row r="35" spans="1:5" s="65" customFormat="1" ht="20.25" customHeight="1">
      <c r="A35" s="84" t="s">
        <v>192</v>
      </c>
      <c r="B35" s="85" t="s">
        <v>225</v>
      </c>
      <c r="C35" s="86">
        <v>20000</v>
      </c>
      <c r="D35" s="86">
        <v>20000</v>
      </c>
      <c r="E35" s="95">
        <f>C35-D35</f>
        <v>0</v>
      </c>
    </row>
    <row r="36" spans="1:5" s="65" customFormat="1" ht="46.5" customHeight="1">
      <c r="A36" s="103" t="s">
        <v>193</v>
      </c>
      <c r="B36" s="80" t="s">
        <v>194</v>
      </c>
      <c r="C36" s="83">
        <f>C37+C40</f>
        <v>1170000</v>
      </c>
      <c r="D36" s="83">
        <f>D37+D40</f>
        <v>693838.74</v>
      </c>
      <c r="E36" s="94">
        <f t="shared" si="1"/>
        <v>476161.26</v>
      </c>
    </row>
    <row r="37" spans="1:5" s="65" customFormat="1" ht="18" customHeight="1">
      <c r="A37" s="104" t="s">
        <v>36</v>
      </c>
      <c r="B37" s="91" t="s">
        <v>195</v>
      </c>
      <c r="C37" s="92">
        <f>C38+C39</f>
        <v>1170000</v>
      </c>
      <c r="D37" s="92">
        <f>D38+D39</f>
        <v>693838.74</v>
      </c>
      <c r="E37" s="100">
        <f t="shared" si="1"/>
        <v>476161.26</v>
      </c>
    </row>
    <row r="38" spans="1:5" s="65" customFormat="1" ht="15.75" customHeight="1">
      <c r="A38" s="102" t="s">
        <v>38</v>
      </c>
      <c r="B38" s="85" t="s">
        <v>196</v>
      </c>
      <c r="C38" s="86">
        <v>900000</v>
      </c>
      <c r="D38" s="86">
        <v>543846.39</v>
      </c>
      <c r="E38" s="95">
        <f t="shared" si="1"/>
        <v>356153.61</v>
      </c>
    </row>
    <row r="39" spans="1:5" s="65" customFormat="1" ht="18" customHeight="1">
      <c r="A39" s="102" t="s">
        <v>39</v>
      </c>
      <c r="B39" s="85" t="s">
        <v>197</v>
      </c>
      <c r="C39" s="86">
        <v>270000</v>
      </c>
      <c r="D39" s="86">
        <v>149992.35</v>
      </c>
      <c r="E39" s="95">
        <f t="shared" si="1"/>
        <v>120007.65</v>
      </c>
    </row>
    <row r="40" spans="1:5" s="65" customFormat="1" ht="31.5" customHeight="1">
      <c r="A40" s="82" t="s">
        <v>125</v>
      </c>
      <c r="B40" s="80" t="s">
        <v>198</v>
      </c>
      <c r="C40" s="83">
        <f>C41</f>
        <v>0</v>
      </c>
      <c r="D40" s="83">
        <f>D41</f>
        <v>0</v>
      </c>
      <c r="E40" s="94">
        <f t="shared" si="1"/>
        <v>0</v>
      </c>
    </row>
    <row r="41" spans="1:5" s="65" customFormat="1" ht="32.25" customHeight="1">
      <c r="A41" s="90" t="s">
        <v>126</v>
      </c>
      <c r="B41" s="91" t="s">
        <v>199</v>
      </c>
      <c r="C41" s="92">
        <f>C42</f>
        <v>0</v>
      </c>
      <c r="D41" s="92">
        <f>D42</f>
        <v>0</v>
      </c>
      <c r="E41" s="100">
        <f t="shared" si="1"/>
        <v>0</v>
      </c>
    </row>
    <row r="42" spans="1:5" s="65" customFormat="1" ht="30.75" customHeight="1">
      <c r="A42" s="84" t="s">
        <v>127</v>
      </c>
      <c r="B42" s="85" t="s">
        <v>200</v>
      </c>
      <c r="C42" s="86">
        <v>0</v>
      </c>
      <c r="D42" s="86">
        <v>0</v>
      </c>
      <c r="E42" s="95">
        <f t="shared" si="1"/>
        <v>0</v>
      </c>
    </row>
    <row r="43" spans="1:5" s="65" customFormat="1" ht="16.5" customHeight="1">
      <c r="A43" s="82" t="s">
        <v>45</v>
      </c>
      <c r="B43" s="80" t="s">
        <v>158</v>
      </c>
      <c r="C43" s="83">
        <f>C44</f>
        <v>101235</v>
      </c>
      <c r="D43" s="89">
        <v>0</v>
      </c>
      <c r="E43" s="94">
        <f t="shared" si="1"/>
        <v>101235</v>
      </c>
    </row>
    <row r="44" spans="1:7" ht="16.5" customHeight="1">
      <c r="A44" s="84" t="s">
        <v>88</v>
      </c>
      <c r="B44" s="85" t="s">
        <v>159</v>
      </c>
      <c r="C44" s="86">
        <v>101235</v>
      </c>
      <c r="D44" s="87">
        <v>0</v>
      </c>
      <c r="E44" s="95">
        <f t="shared" si="1"/>
        <v>101235</v>
      </c>
      <c r="G44" s="61" t="s">
        <v>190</v>
      </c>
    </row>
    <row r="45" spans="1:5" ht="16.5" customHeight="1">
      <c r="A45" s="105" t="s">
        <v>251</v>
      </c>
      <c r="B45" s="80" t="s">
        <v>252</v>
      </c>
      <c r="C45" s="83">
        <v>20000</v>
      </c>
      <c r="D45" s="89">
        <v>0</v>
      </c>
      <c r="E45" s="94">
        <f t="shared" si="1"/>
        <v>20000</v>
      </c>
    </row>
    <row r="46" spans="1:5" ht="16.5" customHeight="1">
      <c r="A46" s="105" t="s">
        <v>253</v>
      </c>
      <c r="B46" s="80" t="s">
        <v>254</v>
      </c>
      <c r="C46" s="83">
        <v>20000</v>
      </c>
      <c r="D46" s="89">
        <v>0</v>
      </c>
      <c r="E46" s="94">
        <v>20000</v>
      </c>
    </row>
    <row r="47" spans="1:5" ht="47.25" customHeight="1">
      <c r="A47" s="105" t="s">
        <v>255</v>
      </c>
      <c r="B47" s="80" t="s">
        <v>256</v>
      </c>
      <c r="C47" s="83">
        <v>20000</v>
      </c>
      <c r="D47" s="89">
        <v>0</v>
      </c>
      <c r="E47" s="94">
        <v>20000</v>
      </c>
    </row>
    <row r="48" spans="1:5" ht="45.75" customHeight="1">
      <c r="A48" s="90" t="s">
        <v>126</v>
      </c>
      <c r="B48" s="91" t="s">
        <v>257</v>
      </c>
      <c r="C48" s="92">
        <v>20000</v>
      </c>
      <c r="D48" s="99">
        <v>0</v>
      </c>
      <c r="E48" s="100">
        <v>20000</v>
      </c>
    </row>
    <row r="49" spans="1:5" ht="29.25" customHeight="1">
      <c r="A49" s="84" t="s">
        <v>127</v>
      </c>
      <c r="B49" s="85" t="s">
        <v>258</v>
      </c>
      <c r="C49" s="86">
        <v>20000</v>
      </c>
      <c r="D49" s="87">
        <v>0</v>
      </c>
      <c r="E49" s="95">
        <v>20000</v>
      </c>
    </row>
    <row r="50" spans="1:5" s="65" customFormat="1" ht="16.5" customHeight="1">
      <c r="A50" s="82" t="s">
        <v>171</v>
      </c>
      <c r="B50" s="80" t="s">
        <v>170</v>
      </c>
      <c r="C50" s="83">
        <f>C51+C54+C53+C57</f>
        <v>51743465</v>
      </c>
      <c r="D50" s="83">
        <f>D51+D54+D53+D57</f>
        <v>51041540</v>
      </c>
      <c r="E50" s="83">
        <f>E51+E54+E53+E57</f>
        <v>701925</v>
      </c>
    </row>
    <row r="51" spans="1:5" s="65" customFormat="1" ht="19.5" customHeight="1">
      <c r="A51" s="82" t="s">
        <v>130</v>
      </c>
      <c r="B51" s="80" t="s">
        <v>204</v>
      </c>
      <c r="C51" s="83">
        <f>C52</f>
        <v>666880</v>
      </c>
      <c r="D51" s="89">
        <f>D52</f>
        <v>666880</v>
      </c>
      <c r="E51" s="94">
        <f t="shared" si="1"/>
        <v>0</v>
      </c>
    </row>
    <row r="52" spans="1:5" s="101" customFormat="1" ht="44.25" customHeight="1">
      <c r="A52" s="90" t="s">
        <v>262</v>
      </c>
      <c r="B52" s="91" t="s">
        <v>219</v>
      </c>
      <c r="C52" s="92">
        <v>666880</v>
      </c>
      <c r="D52" s="92">
        <v>666880</v>
      </c>
      <c r="E52" s="100">
        <f t="shared" si="1"/>
        <v>0</v>
      </c>
    </row>
    <row r="53" spans="1:5" s="101" customFormat="1" ht="45.75" customHeight="1">
      <c r="A53" s="90" t="s">
        <v>262</v>
      </c>
      <c r="B53" s="91" t="s">
        <v>226</v>
      </c>
      <c r="C53" s="92">
        <v>19841120</v>
      </c>
      <c r="D53" s="92">
        <v>19145854.29</v>
      </c>
      <c r="E53" s="100">
        <f>C53-D53</f>
        <v>695265.7100000009</v>
      </c>
    </row>
    <row r="54" spans="1:5" s="65" customFormat="1" ht="30" customHeight="1">
      <c r="A54" s="82" t="s">
        <v>125</v>
      </c>
      <c r="B54" s="80" t="s">
        <v>203</v>
      </c>
      <c r="C54" s="83">
        <f>C55</f>
        <v>30519000</v>
      </c>
      <c r="D54" s="83">
        <f>D55</f>
        <v>30512340.71</v>
      </c>
      <c r="E54" s="94">
        <f aca="true" t="shared" si="2" ref="E54:E65">C54-D54</f>
        <v>6659.289999999106</v>
      </c>
    </row>
    <row r="55" spans="1:5" s="101" customFormat="1" ht="48.75" customHeight="1">
      <c r="A55" s="90" t="s">
        <v>126</v>
      </c>
      <c r="B55" s="91" t="s">
        <v>202</v>
      </c>
      <c r="C55" s="92">
        <f>C56</f>
        <v>30519000</v>
      </c>
      <c r="D55" s="92">
        <f>D56</f>
        <v>30512340.71</v>
      </c>
      <c r="E55" s="94">
        <f t="shared" si="2"/>
        <v>6659.289999999106</v>
      </c>
    </row>
    <row r="56" spans="1:5" s="65" customFormat="1" ht="30" customHeight="1">
      <c r="A56" s="84" t="s">
        <v>127</v>
      </c>
      <c r="B56" s="85" t="s">
        <v>201</v>
      </c>
      <c r="C56" s="86">
        <v>30519000</v>
      </c>
      <c r="D56" s="86">
        <v>30512340.71</v>
      </c>
      <c r="E56" s="94">
        <f t="shared" si="2"/>
        <v>6659.289999999106</v>
      </c>
    </row>
    <row r="57" spans="1:5" s="65" customFormat="1" ht="19.5" customHeight="1">
      <c r="A57" s="84" t="s">
        <v>192</v>
      </c>
      <c r="B57" s="85" t="s">
        <v>242</v>
      </c>
      <c r="C57" s="86">
        <v>716465</v>
      </c>
      <c r="D57" s="86">
        <v>716465</v>
      </c>
      <c r="E57" s="95">
        <f>C57-D57</f>
        <v>0</v>
      </c>
    </row>
    <row r="58" spans="1:5" s="65" customFormat="1" ht="15.75" customHeight="1">
      <c r="A58" s="82" t="s">
        <v>180</v>
      </c>
      <c r="B58" s="80" t="s">
        <v>182</v>
      </c>
      <c r="C58" s="83">
        <f>C61+C59</f>
        <v>63100</v>
      </c>
      <c r="D58" s="83">
        <f>D61+D59</f>
        <v>63100</v>
      </c>
      <c r="E58" s="94">
        <f t="shared" si="2"/>
        <v>0</v>
      </c>
    </row>
    <row r="59" spans="1:5" s="65" customFormat="1" ht="15.75" customHeight="1">
      <c r="A59" s="82" t="s">
        <v>249</v>
      </c>
      <c r="B59" s="80" t="s">
        <v>248</v>
      </c>
      <c r="C59" s="83">
        <f>C60</f>
        <v>33100</v>
      </c>
      <c r="D59" s="83">
        <f>D60</f>
        <v>33100</v>
      </c>
      <c r="E59" s="94">
        <f>C59-D59</f>
        <v>0</v>
      </c>
    </row>
    <row r="60" spans="1:5" s="65" customFormat="1" ht="31.5" customHeight="1">
      <c r="A60" s="84" t="s">
        <v>181</v>
      </c>
      <c r="B60" s="85" t="s">
        <v>247</v>
      </c>
      <c r="C60" s="86">
        <v>33100</v>
      </c>
      <c r="D60" s="86">
        <v>33100</v>
      </c>
      <c r="E60" s="95">
        <f>C60-D60</f>
        <v>0</v>
      </c>
    </row>
    <row r="61" spans="1:5" s="65" customFormat="1" ht="21" customHeight="1">
      <c r="A61" s="82" t="s">
        <v>228</v>
      </c>
      <c r="B61" s="80" t="s">
        <v>227</v>
      </c>
      <c r="C61" s="83">
        <f>C62</f>
        <v>30000</v>
      </c>
      <c r="D61" s="83">
        <f>D62</f>
        <v>30000</v>
      </c>
      <c r="E61" s="94">
        <f t="shared" si="2"/>
        <v>0</v>
      </c>
    </row>
    <row r="62" spans="1:5" s="65" customFormat="1" ht="31.5" customHeight="1">
      <c r="A62" s="84" t="s">
        <v>181</v>
      </c>
      <c r="B62" s="85" t="s">
        <v>229</v>
      </c>
      <c r="C62" s="86">
        <v>30000</v>
      </c>
      <c r="D62" s="86">
        <v>30000</v>
      </c>
      <c r="E62" s="95">
        <f t="shared" si="2"/>
        <v>0</v>
      </c>
    </row>
    <row r="63" spans="1:5" s="65" customFormat="1" ht="19.5" customHeight="1">
      <c r="A63" s="82" t="s">
        <v>176</v>
      </c>
      <c r="B63" s="80" t="s">
        <v>177</v>
      </c>
      <c r="C63" s="83">
        <f>C64+C67+C70</f>
        <v>1535000</v>
      </c>
      <c r="D63" s="83">
        <f>D64+D67+D70</f>
        <v>1275820.21</v>
      </c>
      <c r="E63" s="94">
        <f t="shared" si="2"/>
        <v>259179.79000000004</v>
      </c>
    </row>
    <row r="64" spans="1:5" s="65" customFormat="1" ht="34.5" customHeight="1">
      <c r="A64" s="82" t="s">
        <v>175</v>
      </c>
      <c r="B64" s="80" t="s">
        <v>207</v>
      </c>
      <c r="C64" s="83">
        <f>C65</f>
        <v>1217000</v>
      </c>
      <c r="D64" s="83">
        <f>D65</f>
        <v>964820.21</v>
      </c>
      <c r="E64" s="94">
        <f t="shared" si="2"/>
        <v>252179.79000000004</v>
      </c>
    </row>
    <row r="65" spans="1:5" s="101" customFormat="1" ht="49.5" customHeight="1">
      <c r="A65" s="137" t="s">
        <v>262</v>
      </c>
      <c r="B65" s="138" t="s">
        <v>230</v>
      </c>
      <c r="C65" s="139">
        <v>1217000</v>
      </c>
      <c r="D65" s="139">
        <v>964820.21</v>
      </c>
      <c r="E65" s="140">
        <f t="shared" si="2"/>
        <v>252179.79000000004</v>
      </c>
    </row>
    <row r="66" spans="1:5" s="65" customFormat="1" ht="18" customHeight="1" hidden="1">
      <c r="A66" s="137"/>
      <c r="B66" s="138"/>
      <c r="C66" s="139"/>
      <c r="D66" s="139"/>
      <c r="E66" s="140"/>
    </row>
    <row r="67" spans="1:5" s="65" customFormat="1" ht="30.75" customHeight="1">
      <c r="A67" s="82" t="s">
        <v>125</v>
      </c>
      <c r="B67" s="80" t="s">
        <v>206</v>
      </c>
      <c r="C67" s="83">
        <f>C68</f>
        <v>300000</v>
      </c>
      <c r="D67" s="83">
        <f>D68</f>
        <v>293000</v>
      </c>
      <c r="E67" s="94">
        <f aca="true" t="shared" si="3" ref="E67:E74">C67-D67</f>
        <v>7000</v>
      </c>
    </row>
    <row r="68" spans="1:5" s="101" customFormat="1" ht="47.25" customHeight="1">
      <c r="A68" s="90" t="s">
        <v>126</v>
      </c>
      <c r="B68" s="91" t="s">
        <v>205</v>
      </c>
      <c r="C68" s="92">
        <f>C69</f>
        <v>300000</v>
      </c>
      <c r="D68" s="92">
        <f>D69</f>
        <v>293000</v>
      </c>
      <c r="E68" s="94">
        <f t="shared" si="3"/>
        <v>7000</v>
      </c>
    </row>
    <row r="69" spans="1:5" ht="33.75" customHeight="1">
      <c r="A69" s="84" t="s">
        <v>127</v>
      </c>
      <c r="B69" s="85" t="s">
        <v>233</v>
      </c>
      <c r="C69" s="86">
        <v>300000</v>
      </c>
      <c r="D69" s="86">
        <v>293000</v>
      </c>
      <c r="E69" s="94">
        <f t="shared" si="3"/>
        <v>7000</v>
      </c>
    </row>
    <row r="70" spans="1:5" ht="22.5" customHeight="1">
      <c r="A70" s="84" t="s">
        <v>234</v>
      </c>
      <c r="B70" s="85" t="s">
        <v>235</v>
      </c>
      <c r="C70" s="86">
        <v>18000</v>
      </c>
      <c r="D70" s="86">
        <v>18000</v>
      </c>
      <c r="E70" s="95">
        <f t="shared" si="3"/>
        <v>0</v>
      </c>
    </row>
    <row r="71" spans="1:5" ht="21" customHeight="1">
      <c r="A71" s="82" t="s">
        <v>183</v>
      </c>
      <c r="B71" s="80" t="s">
        <v>185</v>
      </c>
      <c r="C71" s="83">
        <v>20000</v>
      </c>
      <c r="D71" s="83">
        <v>20000</v>
      </c>
      <c r="E71" s="94">
        <f t="shared" si="3"/>
        <v>0</v>
      </c>
    </row>
    <row r="72" spans="1:5" ht="31.5" customHeight="1">
      <c r="A72" s="82" t="s">
        <v>184</v>
      </c>
      <c r="B72" s="80" t="s">
        <v>186</v>
      </c>
      <c r="C72" s="83">
        <v>20000</v>
      </c>
      <c r="D72" s="83">
        <v>20000</v>
      </c>
      <c r="E72" s="94">
        <f t="shared" si="3"/>
        <v>0</v>
      </c>
    </row>
    <row r="73" spans="1:5" ht="29.25" customHeight="1">
      <c r="A73" s="84" t="s">
        <v>188</v>
      </c>
      <c r="B73" s="85" t="s">
        <v>187</v>
      </c>
      <c r="C73" s="86">
        <v>20000</v>
      </c>
      <c r="D73" s="86">
        <v>20000</v>
      </c>
      <c r="E73" s="95">
        <f t="shared" si="3"/>
        <v>0</v>
      </c>
    </row>
    <row r="74" spans="1:5" ht="18.75" customHeight="1">
      <c r="A74" s="82" t="s">
        <v>174</v>
      </c>
      <c r="B74" s="80" t="s">
        <v>178</v>
      </c>
      <c r="C74" s="83">
        <f>C75+C78+C81+C83</f>
        <v>1944000</v>
      </c>
      <c r="D74" s="83">
        <f>D75+D78+D81+D83</f>
        <v>1882220.96</v>
      </c>
      <c r="E74" s="94">
        <f t="shared" si="3"/>
        <v>61779.04000000004</v>
      </c>
    </row>
    <row r="75" spans="1:5" s="65" customFormat="1" ht="36" customHeight="1">
      <c r="A75" s="82" t="s">
        <v>131</v>
      </c>
      <c r="B75" s="80" t="s">
        <v>208</v>
      </c>
      <c r="C75" s="83">
        <f>C76</f>
        <v>790000</v>
      </c>
      <c r="D75" s="83">
        <f>D76</f>
        <v>763220.96</v>
      </c>
      <c r="E75" s="94">
        <f aca="true" t="shared" si="4" ref="E75:E95">C75-D75</f>
        <v>26779.040000000037</v>
      </c>
    </row>
    <row r="76" spans="1:5" s="101" customFormat="1" ht="30" customHeight="1">
      <c r="A76" s="90" t="s">
        <v>132</v>
      </c>
      <c r="B76" s="91" t="s">
        <v>209</v>
      </c>
      <c r="C76" s="92">
        <f>C77</f>
        <v>790000</v>
      </c>
      <c r="D76" s="92">
        <f>D77</f>
        <v>763220.96</v>
      </c>
      <c r="E76" s="100">
        <f t="shared" si="4"/>
        <v>26779.040000000037</v>
      </c>
    </row>
    <row r="77" spans="1:5" s="65" customFormat="1" ht="18" customHeight="1">
      <c r="A77" s="84" t="s">
        <v>46</v>
      </c>
      <c r="B77" s="85" t="s">
        <v>210</v>
      </c>
      <c r="C77" s="86">
        <v>790000</v>
      </c>
      <c r="D77" s="86">
        <v>763220.96</v>
      </c>
      <c r="E77" s="95">
        <f t="shared" si="4"/>
        <v>26779.040000000037</v>
      </c>
    </row>
    <row r="78" spans="1:5" s="65" customFormat="1" ht="31.5" customHeight="1">
      <c r="A78" s="82" t="s">
        <v>133</v>
      </c>
      <c r="B78" s="80" t="s">
        <v>211</v>
      </c>
      <c r="C78" s="83">
        <f>C80+C79</f>
        <v>230000</v>
      </c>
      <c r="D78" s="83">
        <f>D80+D79</f>
        <v>195000</v>
      </c>
      <c r="E78" s="94">
        <f t="shared" si="4"/>
        <v>35000</v>
      </c>
    </row>
    <row r="79" spans="1:5" s="65" customFormat="1" ht="18" customHeight="1">
      <c r="A79" s="84" t="s">
        <v>189</v>
      </c>
      <c r="B79" s="85" t="s">
        <v>212</v>
      </c>
      <c r="C79" s="86">
        <v>30000</v>
      </c>
      <c r="D79" s="86">
        <v>30000</v>
      </c>
      <c r="E79" s="95">
        <f t="shared" si="4"/>
        <v>0</v>
      </c>
    </row>
    <row r="80" spans="1:5" s="65" customFormat="1" ht="31.5" customHeight="1">
      <c r="A80" s="84" t="s">
        <v>134</v>
      </c>
      <c r="B80" s="85" t="s">
        <v>213</v>
      </c>
      <c r="C80" s="86">
        <v>200000</v>
      </c>
      <c r="D80" s="86">
        <v>165000</v>
      </c>
      <c r="E80" s="95">
        <f t="shared" si="4"/>
        <v>35000</v>
      </c>
    </row>
    <row r="81" spans="1:5" s="65" customFormat="1" ht="31.5" customHeight="1">
      <c r="A81" s="82" t="s">
        <v>133</v>
      </c>
      <c r="B81" s="80" t="s">
        <v>160</v>
      </c>
      <c r="C81" s="83">
        <f>C82</f>
        <v>836000</v>
      </c>
      <c r="D81" s="83">
        <f>D82</f>
        <v>836000</v>
      </c>
      <c r="E81" s="94">
        <f t="shared" si="4"/>
        <v>0</v>
      </c>
    </row>
    <row r="82" spans="1:5" s="65" customFormat="1" ht="30.75">
      <c r="A82" s="84" t="s">
        <v>135</v>
      </c>
      <c r="B82" s="85" t="s">
        <v>161</v>
      </c>
      <c r="C82" s="86">
        <v>836000</v>
      </c>
      <c r="D82" s="86">
        <v>836000</v>
      </c>
      <c r="E82" s="95">
        <f t="shared" si="4"/>
        <v>0</v>
      </c>
    </row>
    <row r="83" spans="1:5" s="65" customFormat="1" ht="24.75" customHeight="1">
      <c r="A83" s="84" t="s">
        <v>192</v>
      </c>
      <c r="B83" s="85" t="s">
        <v>179</v>
      </c>
      <c r="C83" s="86">
        <v>88000</v>
      </c>
      <c r="D83" s="86">
        <v>88000</v>
      </c>
      <c r="E83" s="95">
        <f t="shared" si="4"/>
        <v>0</v>
      </c>
    </row>
    <row r="84" spans="1:5" s="65" customFormat="1" ht="21" customHeight="1">
      <c r="A84" s="82" t="s">
        <v>172</v>
      </c>
      <c r="B84" s="80" t="s">
        <v>173</v>
      </c>
      <c r="C84" s="83">
        <f>C85+C91+C90</f>
        <v>1018200</v>
      </c>
      <c r="D84" s="83">
        <f>D85+D91+D90</f>
        <v>938199.79</v>
      </c>
      <c r="E84" s="94">
        <f t="shared" si="4"/>
        <v>80000.20999999996</v>
      </c>
    </row>
    <row r="85" spans="1:5" s="65" customFormat="1" ht="33" customHeight="1">
      <c r="A85" s="82" t="s">
        <v>136</v>
      </c>
      <c r="B85" s="80" t="s">
        <v>214</v>
      </c>
      <c r="C85" s="83">
        <f>C86</f>
        <v>222200</v>
      </c>
      <c r="D85" s="83">
        <f>D86</f>
        <v>142200</v>
      </c>
      <c r="E85" s="94">
        <f t="shared" si="4"/>
        <v>80000</v>
      </c>
    </row>
    <row r="86" spans="1:5" s="65" customFormat="1" ht="30.75" customHeight="1">
      <c r="A86" s="82" t="s">
        <v>125</v>
      </c>
      <c r="B86" s="80" t="s">
        <v>215</v>
      </c>
      <c r="C86" s="83">
        <f>C87</f>
        <v>222200</v>
      </c>
      <c r="D86" s="83">
        <f>D87</f>
        <v>142200</v>
      </c>
      <c r="E86" s="94">
        <f t="shared" si="4"/>
        <v>80000</v>
      </c>
    </row>
    <row r="87" spans="1:5" s="101" customFormat="1" ht="44.25" customHeight="1">
      <c r="A87" s="90" t="s">
        <v>126</v>
      </c>
      <c r="B87" s="91" t="s">
        <v>216</v>
      </c>
      <c r="C87" s="92">
        <f>C88+C89</f>
        <v>222200</v>
      </c>
      <c r="D87" s="99">
        <f>D88+D89</f>
        <v>142200</v>
      </c>
      <c r="E87" s="100">
        <f t="shared" si="4"/>
        <v>80000</v>
      </c>
    </row>
    <row r="88" spans="1:5" s="65" customFormat="1" ht="30" customHeight="1">
      <c r="A88" s="84" t="s">
        <v>127</v>
      </c>
      <c r="B88" s="85" t="s">
        <v>217</v>
      </c>
      <c r="C88" s="86">
        <v>100000</v>
      </c>
      <c r="D88" s="87">
        <v>20000</v>
      </c>
      <c r="E88" s="95">
        <f t="shared" si="4"/>
        <v>80000</v>
      </c>
    </row>
    <row r="89" spans="1:5" s="65" customFormat="1" ht="30" customHeight="1">
      <c r="A89" s="84" t="s">
        <v>165</v>
      </c>
      <c r="B89" s="85" t="s">
        <v>166</v>
      </c>
      <c r="C89" s="86">
        <v>122200</v>
      </c>
      <c r="D89" s="87">
        <v>122200</v>
      </c>
      <c r="E89" s="95">
        <f t="shared" si="4"/>
        <v>0</v>
      </c>
    </row>
    <row r="90" spans="1:5" s="65" customFormat="1" ht="18" customHeight="1" hidden="1">
      <c r="A90" s="84" t="s">
        <v>165</v>
      </c>
      <c r="B90" s="85" t="s">
        <v>166</v>
      </c>
      <c r="C90" s="86">
        <v>0</v>
      </c>
      <c r="D90" s="87">
        <v>0</v>
      </c>
      <c r="E90" s="95">
        <f t="shared" si="4"/>
        <v>0</v>
      </c>
    </row>
    <row r="91" spans="1:5" s="101" customFormat="1" ht="49.5" customHeight="1">
      <c r="A91" s="90" t="s">
        <v>263</v>
      </c>
      <c r="B91" s="91" t="s">
        <v>231</v>
      </c>
      <c r="C91" s="92">
        <v>796000</v>
      </c>
      <c r="D91" s="99">
        <v>795999.79</v>
      </c>
      <c r="E91" s="100">
        <f t="shared" si="4"/>
        <v>0.2099999999627471</v>
      </c>
    </row>
    <row r="92" spans="1:5" s="101" customFormat="1" ht="18.75" customHeight="1">
      <c r="A92" s="82" t="s">
        <v>243</v>
      </c>
      <c r="B92" s="80" t="s">
        <v>244</v>
      </c>
      <c r="C92" s="83">
        <f>C94+C93</f>
        <v>1915000</v>
      </c>
      <c r="D92" s="83">
        <f>D94+D93</f>
        <v>1914999.74</v>
      </c>
      <c r="E92" s="83">
        <f>E94+E93</f>
        <v>0.2600000000093132</v>
      </c>
    </row>
    <row r="93" spans="1:5" s="101" customFormat="1" ht="32.25" customHeight="1">
      <c r="A93" s="84" t="s">
        <v>245</v>
      </c>
      <c r="B93" s="85" t="s">
        <v>246</v>
      </c>
      <c r="C93" s="86">
        <v>15000</v>
      </c>
      <c r="D93" s="87">
        <v>15000</v>
      </c>
      <c r="E93" s="95">
        <f>C93-D93</f>
        <v>0</v>
      </c>
    </row>
    <row r="94" spans="1:5" s="65" customFormat="1" ht="30" customHeight="1">
      <c r="A94" s="82" t="s">
        <v>137</v>
      </c>
      <c r="B94" s="80" t="s">
        <v>218</v>
      </c>
      <c r="C94" s="83">
        <f>C95</f>
        <v>1900000</v>
      </c>
      <c r="D94" s="89">
        <f>D95</f>
        <v>1899999.74</v>
      </c>
      <c r="E94" s="94">
        <f t="shared" si="4"/>
        <v>0.2600000000093132</v>
      </c>
    </row>
    <row r="95" spans="1:5" s="65" customFormat="1" ht="63" customHeight="1">
      <c r="A95" s="90" t="s">
        <v>47</v>
      </c>
      <c r="B95" s="91" t="s">
        <v>232</v>
      </c>
      <c r="C95" s="92">
        <v>1900000</v>
      </c>
      <c r="D95" s="99">
        <v>1899999.74</v>
      </c>
      <c r="E95" s="100">
        <f t="shared" si="4"/>
        <v>0.2600000000093132</v>
      </c>
    </row>
    <row r="96" spans="1:5" s="65" customFormat="1" ht="23.25" customHeight="1" thickBot="1">
      <c r="A96" s="106" t="s">
        <v>48</v>
      </c>
      <c r="B96" s="107"/>
      <c r="C96" s="108">
        <f>C92+C84+C74+C63+C50+C4+C58+C71+C45</f>
        <v>71422000</v>
      </c>
      <c r="D96" s="108">
        <f>D92+D84+D74+D63+D50+D4+D58+D71</f>
        <v>69113322.08</v>
      </c>
      <c r="E96" s="109">
        <f>C96-D96</f>
        <v>2308677.920000002</v>
      </c>
    </row>
  </sheetData>
  <sheetProtection/>
  <mergeCells count="9">
    <mergeCell ref="A14:A15"/>
    <mergeCell ref="C14:C15"/>
    <mergeCell ref="D14:D15"/>
    <mergeCell ref="E14:E15"/>
    <mergeCell ref="A65:A66"/>
    <mergeCell ref="B65:B66"/>
    <mergeCell ref="C65:C66"/>
    <mergeCell ref="D65:D66"/>
    <mergeCell ref="E65:E66"/>
  </mergeCells>
  <printOptions/>
  <pageMargins left="0.7480314960629921" right="0.7480314960629921" top="0.35433070866141736" bottom="0.35433070866141736" header="0.5118110236220472" footer="0.5118110236220472"/>
  <pageSetup horizontalDpi="600" verticalDpi="600" orientation="landscape" paperSize="9" scale="74" r:id="rId1"/>
  <rowBreaks count="3" manualBreakCount="3">
    <brk id="29" max="6" man="1"/>
    <brk id="57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G19" sqref="G19"/>
    </sheetView>
  </sheetViews>
  <sheetFormatPr defaultColWidth="9.00390625" defaultRowHeight="12.75"/>
  <cols>
    <col min="1" max="1" width="45.875" style="14" customWidth="1"/>
    <col min="2" max="2" width="8.875" style="14" customWidth="1"/>
    <col min="3" max="3" width="32.00390625" style="14" customWidth="1"/>
    <col min="4" max="4" width="20.75390625" style="14" customWidth="1"/>
    <col min="5" max="5" width="22.00390625" style="14" customWidth="1"/>
    <col min="6" max="16384" width="9.125" style="14" customWidth="1"/>
  </cols>
  <sheetData>
    <row r="1" spans="1:5" s="10" customFormat="1" ht="15">
      <c r="A1" s="148" t="s">
        <v>84</v>
      </c>
      <c r="B1" s="149"/>
      <c r="C1" s="149"/>
      <c r="D1" s="149"/>
      <c r="E1" s="149"/>
    </row>
    <row r="2" spans="2:4" s="10" customFormat="1" ht="15.75" thickBot="1">
      <c r="B2" s="6"/>
      <c r="C2" s="6"/>
      <c r="D2" s="11"/>
    </row>
    <row r="3" spans="1:5" s="10" customFormat="1" ht="15">
      <c r="A3" s="156" t="s">
        <v>3</v>
      </c>
      <c r="B3" s="150" t="s">
        <v>49</v>
      </c>
      <c r="C3" s="150" t="s">
        <v>85</v>
      </c>
      <c r="D3" s="153" t="s">
        <v>86</v>
      </c>
      <c r="E3" s="141" t="s">
        <v>50</v>
      </c>
    </row>
    <row r="4" spans="1:5" s="10" customFormat="1" ht="15">
      <c r="A4" s="157"/>
      <c r="B4" s="159"/>
      <c r="C4" s="151"/>
      <c r="D4" s="154"/>
      <c r="E4" s="142"/>
    </row>
    <row r="5" spans="1:5" s="10" customFormat="1" ht="61.5" customHeight="1" thickBot="1">
      <c r="A5" s="158"/>
      <c r="B5" s="160"/>
      <c r="C5" s="152"/>
      <c r="D5" s="155"/>
      <c r="E5" s="143"/>
    </row>
    <row r="6" spans="1:5" s="10" customFormat="1" ht="30.75" thickBot="1">
      <c r="A6" s="50" t="s">
        <v>51</v>
      </c>
      <c r="B6" s="33" t="s">
        <v>52</v>
      </c>
      <c r="C6" s="33" t="s">
        <v>53</v>
      </c>
      <c r="D6" s="13"/>
      <c r="E6" s="51"/>
    </row>
    <row r="7" spans="1:11" s="10" customFormat="1" ht="15.75" thickBot="1">
      <c r="A7" s="50" t="s">
        <v>75</v>
      </c>
      <c r="B7" s="33"/>
      <c r="C7" s="12"/>
      <c r="D7" s="13"/>
      <c r="E7" s="52"/>
      <c r="K7" s="45"/>
    </row>
    <row r="8" spans="1:5" s="10" customFormat="1" ht="30.75" thickBot="1">
      <c r="A8" s="50" t="s">
        <v>54</v>
      </c>
      <c r="B8" s="33" t="s">
        <v>55</v>
      </c>
      <c r="C8" s="12"/>
      <c r="D8" s="13"/>
      <c r="E8" s="52"/>
    </row>
    <row r="9" spans="1:5" s="10" customFormat="1" ht="16.5" customHeight="1" thickBot="1">
      <c r="A9" s="50" t="s">
        <v>56</v>
      </c>
      <c r="B9" s="12"/>
      <c r="C9" s="12"/>
      <c r="D9" s="13"/>
      <c r="E9" s="52"/>
    </row>
    <row r="10" spans="1:5" s="10" customFormat="1" ht="15.75" thickBot="1">
      <c r="A10" s="50" t="s">
        <v>57</v>
      </c>
      <c r="B10" s="12" t="s">
        <v>58</v>
      </c>
      <c r="C10" s="12" t="s">
        <v>59</v>
      </c>
      <c r="D10" s="58">
        <v>0</v>
      </c>
      <c r="E10" s="53">
        <f>E12-E11</f>
        <v>-18140628.64</v>
      </c>
    </row>
    <row r="11" spans="1:5" s="10" customFormat="1" ht="15.75" thickBot="1">
      <c r="A11" s="50" t="s">
        <v>60</v>
      </c>
      <c r="B11" s="12" t="s">
        <v>61</v>
      </c>
      <c r="C11" s="12" t="s">
        <v>62</v>
      </c>
      <c r="D11" s="15">
        <v>71422000</v>
      </c>
      <c r="E11" s="16">
        <v>87253950.72</v>
      </c>
    </row>
    <row r="12" spans="1:5" s="10" customFormat="1" ht="15.75" thickBot="1">
      <c r="A12" s="54" t="s">
        <v>63</v>
      </c>
      <c r="B12" s="55" t="s">
        <v>64</v>
      </c>
      <c r="C12" s="55" t="s">
        <v>65</v>
      </c>
      <c r="D12" s="56">
        <v>71422000</v>
      </c>
      <c r="E12" s="57">
        <v>69113322.08</v>
      </c>
    </row>
    <row r="13" spans="1:4" s="10" customFormat="1" ht="15" customHeight="1">
      <c r="A13" s="6" t="s">
        <v>66</v>
      </c>
      <c r="B13" s="6"/>
      <c r="C13" s="6"/>
      <c r="D13" s="11"/>
    </row>
    <row r="14" spans="1:4" s="10" customFormat="1" ht="15" hidden="1">
      <c r="A14" s="6" t="s">
        <v>67</v>
      </c>
      <c r="B14" s="6"/>
      <c r="C14" s="6"/>
      <c r="D14" s="11"/>
    </row>
    <row r="15" spans="1:5" s="10" customFormat="1" ht="15">
      <c r="A15" s="144" t="s">
        <v>259</v>
      </c>
      <c r="B15" s="145"/>
      <c r="C15" s="145"/>
      <c r="D15" s="145"/>
      <c r="E15" s="145"/>
    </row>
    <row r="16" spans="1:5" s="10" customFormat="1" ht="15">
      <c r="A16" s="45" t="s">
        <v>68</v>
      </c>
      <c r="B16" s="45"/>
      <c r="C16" s="45"/>
      <c r="D16" s="146"/>
      <c r="E16" s="147"/>
    </row>
    <row r="17" spans="1:4" s="10" customFormat="1" ht="15">
      <c r="A17" s="10" t="s">
        <v>260</v>
      </c>
      <c r="B17" s="6"/>
      <c r="C17" s="6"/>
      <c r="D17" s="11"/>
    </row>
    <row r="18" spans="1:4" s="10" customFormat="1" ht="15">
      <c r="A18" s="10" t="s">
        <v>69</v>
      </c>
      <c r="B18" s="144" t="s">
        <v>261</v>
      </c>
      <c r="C18" s="145"/>
      <c r="D18" s="145"/>
    </row>
    <row r="19" spans="2:4" s="10" customFormat="1" ht="15">
      <c r="B19" s="6"/>
      <c r="C19" s="6"/>
      <c r="D19" s="11"/>
    </row>
    <row r="20" spans="2:4" s="10" customFormat="1" ht="1.5" customHeight="1">
      <c r="B20" s="6"/>
      <c r="C20" s="6"/>
      <c r="D20" s="11"/>
    </row>
    <row r="21" spans="1:4" s="10" customFormat="1" ht="15">
      <c r="A21" s="10" t="s">
        <v>123</v>
      </c>
      <c r="B21" s="6"/>
      <c r="C21" s="6"/>
      <c r="D21" s="11"/>
    </row>
    <row r="22" spans="1:4" s="10" customFormat="1" ht="15">
      <c r="A22" s="10" t="s">
        <v>70</v>
      </c>
      <c r="B22" s="144" t="s">
        <v>124</v>
      </c>
      <c r="C22" s="145"/>
      <c r="D22" s="145"/>
    </row>
    <row r="23" spans="1:4" s="10" customFormat="1" ht="15">
      <c r="A23" s="10" t="s">
        <v>71</v>
      </c>
      <c r="B23" s="6"/>
      <c r="C23" s="6"/>
      <c r="D23" s="11"/>
    </row>
    <row r="24" spans="1:4" s="10" customFormat="1" ht="1.5" customHeight="1">
      <c r="A24" s="10" t="s">
        <v>72</v>
      </c>
      <c r="B24" s="6"/>
      <c r="C24" s="6"/>
      <c r="D24" s="11"/>
    </row>
    <row r="25" spans="2:4" s="10" customFormat="1" ht="15">
      <c r="B25" s="6"/>
      <c r="C25" s="6"/>
      <c r="D25" s="11"/>
    </row>
    <row r="26" spans="2:4" s="10" customFormat="1" ht="15">
      <c r="B26" s="144"/>
      <c r="C26" s="145"/>
      <c r="D26" s="145"/>
    </row>
    <row r="27" spans="2:4" s="10" customFormat="1" ht="15">
      <c r="B27" s="6"/>
      <c r="C27" s="6"/>
      <c r="D27" s="11"/>
    </row>
    <row r="28" spans="1:4" s="10" customFormat="1" ht="15">
      <c r="A28" s="6"/>
      <c r="B28" s="6"/>
      <c r="C28" s="6"/>
      <c r="D28" s="11"/>
    </row>
  </sheetData>
  <sheetProtection/>
  <mergeCells count="11">
    <mergeCell ref="B3:B5"/>
    <mergeCell ref="E3:E5"/>
    <mergeCell ref="B18:D18"/>
    <mergeCell ref="B22:D22"/>
    <mergeCell ref="B26:D26"/>
    <mergeCell ref="D16:E16"/>
    <mergeCell ref="A1:E1"/>
    <mergeCell ref="C3:C5"/>
    <mergeCell ref="D3:D5"/>
    <mergeCell ref="A15:E1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</cp:lastModifiedBy>
  <cp:lastPrinted>2020-10-19T07:52:04Z</cp:lastPrinted>
  <dcterms:created xsi:type="dcterms:W3CDTF">2014-02-11T10:55:36Z</dcterms:created>
  <dcterms:modified xsi:type="dcterms:W3CDTF">2020-11-25T11:26:19Z</dcterms:modified>
  <cp:category/>
  <cp:version/>
  <cp:contentType/>
  <cp:contentStatus/>
</cp:coreProperties>
</file>