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6680" windowHeight="1240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<sst xmlns="http://schemas.openxmlformats.org/spreadsheetml/2006/main" count="312" uniqueCount="252">
  <si>
    <t xml:space="preserve">                                                                                                                       </t>
  </si>
  <si>
    <t xml:space="preserve">                      </t>
  </si>
  <si>
    <t xml:space="preserve">Наименование органа, организующего </t>
  </si>
  <si>
    <t>Наименование показателя</t>
  </si>
  <si>
    <t>Код стро­ки</t>
  </si>
  <si>
    <t>Код дохода по КД</t>
  </si>
  <si>
    <t xml:space="preserve">            %</t>
  </si>
  <si>
    <t>Исполнения</t>
  </si>
  <si>
    <t>за</t>
  </si>
  <si>
    <t>ДОХОДЫ БЮДЖЕТА ИТОГО</t>
  </si>
  <si>
    <t>000 8 50 00000 00 0000 000</t>
  </si>
  <si>
    <t xml:space="preserve">НАЛОГОВЫЕ И НЕНАЛОГОВЫЕ  ДОХОДЫ БЮДЖЕТА </t>
  </si>
  <si>
    <t>Налог на доходы физических лиц</t>
  </si>
  <si>
    <t>000 1 01 02010 00 0000 000</t>
  </si>
  <si>
    <t>000 1 01 02010 01 0000 110</t>
  </si>
  <si>
    <t>000 1 01 02020 01 0000 110</t>
  </si>
  <si>
    <t>Налоги на совокупный доход</t>
  </si>
  <si>
    <t>000 1 05 01000 00 0000 000</t>
  </si>
  <si>
    <t>000 1 05 01011 01 0000 110</t>
  </si>
  <si>
    <t>000 1 05 01021 01 0000 110</t>
  </si>
  <si>
    <t>000 1 05 01022 01 0000 110</t>
  </si>
  <si>
    <t>Единый сельскохозяйственный налог</t>
  </si>
  <si>
    <t xml:space="preserve">   000 1 05 03000 01 0000 110</t>
  </si>
  <si>
    <t xml:space="preserve">   000 1 05 03010 01 0000 110</t>
  </si>
  <si>
    <t>Налог на имущество</t>
  </si>
  <si>
    <t>000 1 06 00000 00 0000 000</t>
  </si>
  <si>
    <t>Земельный налог</t>
  </si>
  <si>
    <t>000 1 06 06000 00 0000 110</t>
  </si>
  <si>
    <t>Доходы от использования  имущества, находящегося  в государственной и муниципальной собственности</t>
  </si>
  <si>
    <t>000 1 11 00000 00 0000 000</t>
  </si>
  <si>
    <t>Доходы от продажи  материальных и  нематериальных активов</t>
  </si>
  <si>
    <t>000 1 14 00000 00 0000 000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</si>
  <si>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</si>
  <si>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</si>
  <si>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</si>
  <si>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</si>
  <si>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</si>
  <si>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000 2 02 00000 00 0000 000</t>
  </si>
  <si>
    <t>2. РАСХОДЫ БЮДЖЕТА.</t>
  </si>
  <si>
    <t>Всего на год</t>
  </si>
  <si>
    <t>Оплата труда и начисления на оплату труда</t>
  </si>
  <si>
    <t>Глава муниципального образования</t>
  </si>
  <si>
    <t>Оплата труда</t>
  </si>
  <si>
    <t>Начисления на оплату труда</t>
  </si>
  <si>
    <t>Функционирование  законодательных (представительных) органов    государственной    власти    и    представительных органов муниципальных образований.</t>
  </si>
  <si>
    <t>Функционирование            Правительства            Российской Федерации,         высших         исполнительных         органов государственной власти субъектов Российской Федерации, местных администраций</t>
  </si>
  <si>
    <t>Администрация местного самоуправления</t>
  </si>
  <si>
    <t>Оплата труда и начисл</t>
  </si>
  <si>
    <t>ения на оплату труда</t>
  </si>
  <si>
    <t>Приобретение услуг</t>
  </si>
  <si>
    <t>Услуги связи</t>
  </si>
  <si>
    <t>Услуги по содержанию имущества</t>
  </si>
  <si>
    <t xml:space="preserve">-оплата за содержание помещений </t>
  </si>
  <si>
    <t>-оплата текущего ремонта оборудования</t>
  </si>
  <si>
    <t>-техническое обслуживание</t>
  </si>
  <si>
    <t>Прочие текущие расходы</t>
  </si>
  <si>
    <t>226</t>
  </si>
  <si>
    <t>Прочие расходы (представительские расходы)</t>
  </si>
  <si>
    <t>290</t>
  </si>
  <si>
    <t>-представительские расходы</t>
  </si>
  <si>
    <t>-налог на имущество</t>
  </si>
  <si>
    <t>-транспортный налог</t>
  </si>
  <si>
    <t>Поступление нефинансовых активов</t>
  </si>
  <si>
    <t>Увеличение стоимости основных средств</t>
  </si>
  <si>
    <t>-приобретение оборудования</t>
  </si>
  <si>
    <t>-прочие расходные материалы и предметы снабжения (сроком службы более  12 мес.)</t>
  </si>
  <si>
    <t>Увеличение стоимости материальных запасов</t>
  </si>
  <si>
    <t>340</t>
  </si>
  <si>
    <t>-оплата ГСМ, запчастей</t>
  </si>
  <si>
    <t>-прочие расходные материалы и предметы снабжения (сроком службы менее 12 мес.)</t>
  </si>
  <si>
    <t>Резервный фонд главы</t>
  </si>
  <si>
    <t>0111 9950000  870</t>
  </si>
  <si>
    <t>000</t>
  </si>
  <si>
    <t xml:space="preserve">ЖКХ </t>
  </si>
  <si>
    <t xml:space="preserve"> 0500 0000000 000</t>
  </si>
  <si>
    <t>Благоустройство</t>
  </si>
  <si>
    <t xml:space="preserve"> 0503 0000000 000</t>
  </si>
  <si>
    <t xml:space="preserve">Услуги по содержанию имущества </t>
  </si>
  <si>
    <t xml:space="preserve"> 0503 9904445 244</t>
  </si>
  <si>
    <t>310</t>
  </si>
  <si>
    <t>Безвозмездные, безвозвратные перечисления государственным и муниципальным организациям (Субсидия на содержание МУП «Ухоженный город»)</t>
  </si>
  <si>
    <t xml:space="preserve"> 0503 9904444 810</t>
  </si>
  <si>
    <t>241</t>
  </si>
  <si>
    <t>КУЛЬТУРА, КИНЕМАТОГРАФИЯ</t>
  </si>
  <si>
    <t xml:space="preserve"> 0800 0000000 000</t>
  </si>
  <si>
    <t>Культура</t>
  </si>
  <si>
    <t xml:space="preserve"> 0801 0000000 000</t>
  </si>
  <si>
    <t xml:space="preserve"> 0801 9904444 810</t>
  </si>
  <si>
    <t>Другие вопросы в области культуры, кинематографии</t>
  </si>
  <si>
    <t xml:space="preserve"> 0804 0000000 000</t>
  </si>
  <si>
    <t xml:space="preserve">-прочие текущие расходы </t>
  </si>
  <si>
    <t xml:space="preserve"> 0804 7920019 244</t>
  </si>
  <si>
    <t>СОЦИАЛЬНАЯ ПОЛИТИКА</t>
  </si>
  <si>
    <t xml:space="preserve"> 1000 0000000 000</t>
  </si>
  <si>
    <t>Пенсионное обеспечение</t>
  </si>
  <si>
    <t xml:space="preserve"> 1001 0000000 000</t>
  </si>
  <si>
    <t xml:space="preserve">Пенсии, пособия </t>
  </si>
  <si>
    <t xml:space="preserve"> 1001 9904439 313</t>
  </si>
  <si>
    <t>263</t>
  </si>
  <si>
    <t>Социальное обеспечение населения</t>
  </si>
  <si>
    <t xml:space="preserve"> 1003 0000000 000</t>
  </si>
  <si>
    <t>1003 9950000 360</t>
  </si>
  <si>
    <t>262</t>
  </si>
  <si>
    <t xml:space="preserve"> 1003 9904436 244</t>
  </si>
  <si>
    <t>1003 9904436 360</t>
  </si>
  <si>
    <t>ФИЗИЧЕСКАЯ КУЛЬТУРА И СПОРТ</t>
  </si>
  <si>
    <t xml:space="preserve"> 1100 0000000 000</t>
  </si>
  <si>
    <t>Физическая культура</t>
  </si>
  <si>
    <t xml:space="preserve"> 1101 0000000 000</t>
  </si>
  <si>
    <t>Прочие расходы</t>
  </si>
  <si>
    <t>1101 9904431 244</t>
  </si>
  <si>
    <t>Безвозмездные, безвозвратные перечисления государственным и муниципальным организациям  (Субсидия на содержание МУП «Ухоженный город»)</t>
  </si>
  <si>
    <t xml:space="preserve"> 1101 9904444 810</t>
  </si>
  <si>
    <t>СРЕДСТВА МАССОВОЙ ИНФОРМАЦИИ</t>
  </si>
  <si>
    <t xml:space="preserve"> 1200 0000000 000</t>
  </si>
  <si>
    <t>Периодическая печать и издательства</t>
  </si>
  <si>
    <t>1202 0000000 000</t>
  </si>
  <si>
    <t>Безвозмездные, безвозвратные перечисления государственным и муниципальным организациям (Субсидия на содержание редакции «Вестник Беслана»)</t>
  </si>
  <si>
    <t xml:space="preserve"> 1202 9904435 810</t>
  </si>
  <si>
    <t>ВСЕГО РАСХОДОВ:</t>
  </si>
  <si>
    <t>Код строки</t>
  </si>
  <si>
    <t>Исполнено</t>
  </si>
  <si>
    <t>Источники финансирования дефицита бюджетов - всего</t>
  </si>
  <si>
    <t>500</t>
  </si>
  <si>
    <t>000 90 00 00 0000 0000 000</t>
  </si>
  <si>
    <t>Источники внутреннего финансирования бюджета</t>
  </si>
  <si>
    <t>520</t>
  </si>
  <si>
    <t>Из них:</t>
  </si>
  <si>
    <t>Остатки средств бюджетов</t>
  </si>
  <si>
    <t>700</t>
  </si>
  <si>
    <t>000 01 05 00 0000 0000 000</t>
  </si>
  <si>
    <t>Увеличение остатков средств бюджетов</t>
  </si>
  <si>
    <t>710</t>
  </si>
  <si>
    <t>000 01 05 01 01 10 0000 510</t>
  </si>
  <si>
    <t>Уменьшение остатков средств бюджетов</t>
  </si>
  <si>
    <t>720</t>
  </si>
  <si>
    <t>000 01 05 01 01 10 0000 610</t>
  </si>
  <si>
    <t xml:space="preserve">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</si>
  <si>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</si>
  <si>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</t>
  </si>
  <si>
    <t>Бесланского городского поселения</t>
  </si>
  <si>
    <t>бухгалтерского учета и отчета                                 ____________</t>
  </si>
  <si>
    <t xml:space="preserve">   </t>
  </si>
  <si>
    <t xml:space="preserve">  </t>
  </si>
  <si>
    <t>Доходы, утвержденные законом о бюджете, нормативными актами о бюджете</t>
  </si>
  <si>
    <t>Налоги на совокупный доход (упрощенка)</t>
  </si>
  <si>
    <t xml:space="preserve"> Прочие текущие расходы   </t>
  </si>
  <si>
    <t xml:space="preserve">Оказание других видов социальной помощи  </t>
  </si>
  <si>
    <t>В том числе:</t>
  </si>
  <si>
    <t>Глава местной администрации (исполнитель - распорядительного органа муниципального образования).</t>
  </si>
  <si>
    <t xml:space="preserve">000 1 05 00000 00 0000 000 </t>
  </si>
  <si>
    <t>Наименование статьи расхода</t>
  </si>
  <si>
    <t>Код расхода по КБК</t>
  </si>
  <si>
    <t>Остатоток</t>
  </si>
  <si>
    <t>ОБЩЕГОСУДАРСТВЕННЫЕ ВОПРОСЫ</t>
  </si>
  <si>
    <t>Функционирование высшего должностного лица субъекта Российской Федерации и муниципаьного образования</t>
  </si>
  <si>
    <r>
      <t xml:space="preserve">исполнение бюджета: </t>
    </r>
    <r>
      <rPr>
        <b/>
        <u val="single"/>
        <sz val="12"/>
        <rFont val="Arial"/>
        <family val="2"/>
      </rPr>
      <t>АМС Бесланское городское поселение</t>
    </r>
  </si>
  <si>
    <r>
      <t xml:space="preserve">Администратор : </t>
    </r>
    <r>
      <rPr>
        <b/>
        <u val="single"/>
        <sz val="12"/>
        <rFont val="Arial"/>
        <family val="2"/>
      </rPr>
      <t xml:space="preserve">345 </t>
    </r>
    <r>
      <rPr>
        <b/>
        <sz val="12"/>
        <rFont val="Arial"/>
        <family val="2"/>
      </rPr>
      <t xml:space="preserve">Периодичность: </t>
    </r>
    <r>
      <rPr>
        <b/>
        <u val="single"/>
        <sz val="12"/>
        <rFont val="Arial"/>
        <family val="2"/>
      </rPr>
      <t>месячная</t>
    </r>
  </si>
  <si>
    <t>3. Источники финансования дефицитов бюджетов.</t>
  </si>
  <si>
    <t>Код источника Финансирования по КИВФ, КИВнФ</t>
  </si>
  <si>
    <t>Источники финансирования, утвержденные сводной бюджетной росписью</t>
  </si>
  <si>
    <t>000 1 00 00000 00 0000 000</t>
  </si>
  <si>
    <t>0102 0000000 000</t>
  </si>
  <si>
    <t>0103 7810011 121</t>
  </si>
  <si>
    <t>0103 0000000 000</t>
  </si>
  <si>
    <t>0102 7710011 121</t>
  </si>
  <si>
    <t>0104 7920011 121</t>
  </si>
  <si>
    <t>0104 7920019 244</t>
  </si>
  <si>
    <t>0100 0000000 000</t>
  </si>
  <si>
    <t xml:space="preserve">0104 7900000 000 </t>
  </si>
  <si>
    <t>0104 7910011 121</t>
  </si>
  <si>
    <t>0104 7920019 851</t>
  </si>
  <si>
    <t>0104 7920019 852</t>
  </si>
  <si>
    <t>1101 9950000 244</t>
  </si>
  <si>
    <t>Прочие расходы (фин. помощь спортсменам)</t>
  </si>
  <si>
    <t>ОБРАЗОВАНИЕ</t>
  </si>
  <si>
    <t>Общее образование</t>
  </si>
  <si>
    <t xml:space="preserve"> 0700 0000000 000</t>
  </si>
  <si>
    <t xml:space="preserve"> 0702 0000000 000</t>
  </si>
  <si>
    <t xml:space="preserve"> 0702 9950000 244</t>
  </si>
  <si>
    <t>0804 9950000 244</t>
  </si>
  <si>
    <t>1003 9950000 244</t>
  </si>
  <si>
    <t>прочие расходы</t>
  </si>
  <si>
    <t>ЗДРАВООХРАНЕНИЕ</t>
  </si>
  <si>
    <t>0909 9950000 244</t>
  </si>
  <si>
    <t>Транспортные услуги</t>
  </si>
  <si>
    <t>прочие расходы (финансовая помощь ветеранам)</t>
  </si>
  <si>
    <t>прочие текущие расходы</t>
  </si>
  <si>
    <t>финансовая помощь ПМЦРКБ</t>
  </si>
  <si>
    <t>Резервный фонд главы (пособия по соц.помощи населению)</t>
  </si>
  <si>
    <t>Глава АМС</t>
  </si>
  <si>
    <t xml:space="preserve">                 ___________________                   Хаутов Г.А.</t>
  </si>
  <si>
    <t>Остаток на 01.01.2015 г.- 1 870 381,88 руб.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</si>
  <si>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</si>
  <si>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Исполнено за 2015г.</t>
  </si>
  <si>
    <t>2015г.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</si>
  <si>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</si>
  <si>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</si>
  <si>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</si>
  <si>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</si>
  <si>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</si>
  <si>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</si>
  <si>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</si>
  <si>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000 1 06 06033 13 0000 110</t>
  </si>
  <si>
    <t>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</si>
  <si>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</si>
  <si>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</si>
  <si>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</si>
  <si>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</si>
  <si>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</si>
  <si>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</si>
  <si>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</si>
  <si>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</si>
  <si>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</si>
  <si>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</si>
  <si>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000 1 16 90050 13 0000 140</t>
  </si>
  <si>
    <t>Прочие неналоговые доходы бюджетов городских поселений</t>
  </si>
  <si>
    <t>000 1 17 05050 13 0000 180</t>
  </si>
  <si>
    <t>Дотации бюджетам городских поселений на выравнивание бюджетной обеспеченности</t>
  </si>
  <si>
    <t xml:space="preserve">  000 2 02 01001 13 0000 151</t>
  </si>
  <si>
    <t>Невыясненные поступления, зачисляемые в бюджеты городских поселений</t>
  </si>
  <si>
    <t>000 1 17 01050 13 0000 000</t>
  </si>
  <si>
    <t>Исполнено за 2015 г.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</si>
  <si>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</si>
  <si>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000 1 01 02030 01 0000 110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</si>
  <si>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</si>
  <si>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>000 1 09 04053 13 0000 110</t>
  </si>
  <si>
    <t>0503 9904445 244</t>
  </si>
  <si>
    <t>Коммунальные услуги</t>
  </si>
  <si>
    <t>0104 7920019 000</t>
  </si>
  <si>
    <t>прочие текущие расходы (резервный фонд)</t>
  </si>
  <si>
    <t>Единый сельскохозяйственный налог (за налоговые периоды, истекшие до 1 января 2011 года)</t>
  </si>
  <si>
    <t xml:space="preserve">   000 1 05 03020 01 0000 110</t>
  </si>
  <si>
    <t>000 1 05 01012 01 0000 110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</si>
  <si>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</si>
  <si>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Дошкольное образование</t>
  </si>
  <si>
    <t xml:space="preserve"> 0701 0000000 000</t>
  </si>
  <si>
    <t xml:space="preserve"> 0701 9950000 244</t>
  </si>
  <si>
    <t>Начальник отдела финансов,</t>
  </si>
  <si>
    <t xml:space="preserve">                 ___________________                  Фидарова З.К.</t>
  </si>
  <si>
    <t xml:space="preserve"> </t>
  </si>
  <si>
    <t>на 01 января 2016 г.</t>
  </si>
  <si>
    <t>в т.ч. остаток в пути-  84 341,82</t>
  </si>
  <si>
    <t>Остаток на 01.01.2016г. - 1 746 182,49 руб.</t>
  </si>
  <si>
    <t>Иные межбюджетные трансферты</t>
  </si>
  <si>
    <t>Межбюджетные трасферты,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</si>
  <si>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000 2 02 04000 00 0000 151</t>
  </si>
  <si>
    <t>000 2 02 04012 00 0000 151</t>
  </si>
  <si>
    <t>000 2 02 04012 13 0000 151</t>
  </si>
  <si>
    <t>Межбюджетные трасферты, передаваемые бюджетам городского поселения для компенсации дополнительных расходов, возникших в результате решений, принятых органами власти другого уровня</t>
  </si>
  <si>
    <t xml:space="preserve">ОТЧЕТ ОБ ИСПОЛНЕНИИ БЮДЖЕТА (ГОДОВАЯ)       </t>
  </si>
  <si>
    <t>Приложение к Решению от ___ №__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</si>
</sst>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#,##0.00&quot;р.&quot;"/>
    <numFmt numFmtId="170" formatCode="#,##0.00;[Red]#,##0.00"/>
    <numFmt numFmtId="171" formatCode="#,##0.00_ ;\-#,##0.00\ 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"/>
      <name val="Arial"/>
      <family val="2"/>
    </font>
    <font>
      <sz val="10"/>
      <name val="Arial"/>
      <family val="2"/>
    </font>
    <font>
      <sz val="11"/>
      <name val="Arial Cyr"/>
      <family val="0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3" fontId="2" fillId="0" borderId="0" xfId="58" applyFont="1" applyAlignment="1">
      <alignment/>
    </xf>
    <xf numFmtId="2" fontId="2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33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43" fontId="6" fillId="0" borderId="0" xfId="58" applyFont="1" applyAlignment="1">
      <alignment/>
    </xf>
    <xf numFmtId="0" fontId="6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top" wrapText="1"/>
    </xf>
    <xf numFmtId="43" fontId="6" fillId="33" borderId="11" xfId="58" applyFont="1" applyFill="1" applyBorder="1" applyAlignment="1">
      <alignment vertical="top" wrapText="1"/>
    </xf>
    <xf numFmtId="0" fontId="10" fillId="0" borderId="0" xfId="0" applyFont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49" fontId="8" fillId="0" borderId="0" xfId="0" applyNumberFormat="1" applyFont="1" applyAlignment="1">
      <alignment/>
    </xf>
    <xf numFmtId="49" fontId="2" fillId="33" borderId="10" xfId="0" applyNumberFormat="1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43" fontId="6" fillId="33" borderId="11" xfId="58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top" wrapText="1"/>
    </xf>
    <xf numFmtId="4" fontId="2" fillId="0" borderId="10" xfId="58" applyNumberFormat="1" applyFont="1" applyBorder="1" applyAlignment="1">
      <alignment/>
    </xf>
    <xf numFmtId="4" fontId="8" fillId="33" borderId="10" xfId="58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wrapText="1"/>
    </xf>
    <xf numFmtId="4" fontId="2" fillId="33" borderId="10" xfId="58" applyNumberFormat="1" applyFont="1" applyFill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49" fontId="2" fillId="0" borderId="10" xfId="58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8" fillId="33" borderId="10" xfId="0" applyFont="1" applyFill="1" applyBorder="1" applyAlignment="1">
      <alignment horizontal="center" wrapText="1"/>
    </xf>
    <xf numFmtId="4" fontId="8" fillId="33" borderId="10" xfId="0" applyNumberFormat="1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center" wrapText="1"/>
    </xf>
    <xf numFmtId="4" fontId="6" fillId="33" borderId="13" xfId="0" applyNumberFormat="1" applyFont="1" applyFill="1" applyBorder="1" applyAlignment="1">
      <alignment horizontal="center" wrapText="1"/>
    </xf>
    <xf numFmtId="4" fontId="6" fillId="0" borderId="0" xfId="0" applyNumberFormat="1" applyFont="1" applyAlignment="1">
      <alignment wrapText="1"/>
    </xf>
    <xf numFmtId="0" fontId="5" fillId="33" borderId="14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horizontal="right" wrapText="1"/>
    </xf>
    <xf numFmtId="0" fontId="8" fillId="33" borderId="16" xfId="0" applyFont="1" applyFill="1" applyBorder="1" applyAlignment="1">
      <alignment vertical="top" wrapText="1"/>
    </xf>
    <xf numFmtId="0" fontId="8" fillId="33" borderId="15" xfId="0" applyFont="1" applyFill="1" applyBorder="1" applyAlignment="1">
      <alignment horizontal="right" vertical="top" wrapText="1"/>
    </xf>
    <xf numFmtId="0" fontId="8" fillId="33" borderId="15" xfId="0" applyFont="1" applyFill="1" applyBorder="1" applyAlignment="1">
      <alignment horizontal="right" wrapText="1"/>
    </xf>
    <xf numFmtId="0" fontId="11" fillId="0" borderId="16" xfId="0" applyFont="1" applyBorder="1" applyAlignment="1">
      <alignment wrapText="1"/>
    </xf>
    <xf numFmtId="0" fontId="2" fillId="33" borderId="15" xfId="0" applyFont="1" applyFill="1" applyBorder="1" applyAlignment="1">
      <alignment horizontal="right" vertical="top" wrapText="1"/>
    </xf>
    <xf numFmtId="0" fontId="2" fillId="0" borderId="17" xfId="0" applyFont="1" applyBorder="1" applyAlignment="1">
      <alignment horizontal="center"/>
    </xf>
    <xf numFmtId="43" fontId="2" fillId="0" borderId="18" xfId="58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4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 wrapText="1"/>
    </xf>
    <xf numFmtId="0" fontId="2" fillId="33" borderId="16" xfId="0" applyFont="1" applyFill="1" applyBorder="1" applyAlignment="1">
      <alignment wrapText="1"/>
    </xf>
    <xf numFmtId="4" fontId="2" fillId="33" borderId="15" xfId="0" applyNumberFormat="1" applyFont="1" applyFill="1" applyBorder="1" applyAlignment="1">
      <alignment wrapText="1"/>
    </xf>
    <xf numFmtId="0" fontId="2" fillId="33" borderId="16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wrapText="1"/>
    </xf>
    <xf numFmtId="49" fontId="2" fillId="33" borderId="20" xfId="0" applyNumberFormat="1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top" wrapText="1"/>
    </xf>
    <xf numFmtId="4" fontId="2" fillId="33" borderId="20" xfId="58" applyNumberFormat="1" applyFont="1" applyFill="1" applyBorder="1" applyAlignment="1">
      <alignment wrapText="1"/>
    </xf>
    <xf numFmtId="4" fontId="2" fillId="33" borderId="21" xfId="0" applyNumberFormat="1" applyFont="1" applyFill="1" applyBorder="1" applyAlignment="1">
      <alignment wrapText="1"/>
    </xf>
    <xf numFmtId="0" fontId="8" fillId="33" borderId="16" xfId="0" applyFont="1" applyFill="1" applyBorder="1" applyAlignment="1">
      <alignment wrapText="1"/>
    </xf>
    <xf numFmtId="4" fontId="8" fillId="33" borderId="15" xfId="0" applyNumberFormat="1" applyFont="1" applyFill="1" applyBorder="1" applyAlignment="1">
      <alignment wrapText="1"/>
    </xf>
    <xf numFmtId="4" fontId="8" fillId="0" borderId="15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24" xfId="0" applyFont="1" applyBorder="1" applyAlignment="1">
      <alignment/>
    </xf>
    <xf numFmtId="43" fontId="2" fillId="0" borderId="0" xfId="58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7" fillId="0" borderId="24" xfId="0" applyFont="1" applyBorder="1" applyAlignment="1">
      <alignment/>
    </xf>
    <xf numFmtId="0" fontId="11" fillId="0" borderId="24" xfId="0" applyFont="1" applyBorder="1" applyAlignment="1">
      <alignment wrapText="1"/>
    </xf>
    <xf numFmtId="0" fontId="12" fillId="0" borderId="24" xfId="0" applyFont="1" applyBorder="1" applyAlignment="1">
      <alignment wrapText="1"/>
    </xf>
    <xf numFmtId="0" fontId="8" fillId="33" borderId="19" xfId="0" applyFont="1" applyFill="1" applyBorder="1" applyAlignment="1">
      <alignment vertical="top" wrapText="1"/>
    </xf>
    <xf numFmtId="0" fontId="8" fillId="33" borderId="20" xfId="0" applyFont="1" applyFill="1" applyBorder="1" applyAlignment="1">
      <alignment horizontal="center" vertical="top" wrapText="1"/>
    </xf>
    <xf numFmtId="0" fontId="8" fillId="33" borderId="21" xfId="0" applyFont="1" applyFill="1" applyBorder="1" applyAlignment="1">
      <alignment horizontal="right" vertical="top" wrapText="1"/>
    </xf>
    <xf numFmtId="0" fontId="11" fillId="0" borderId="0" xfId="0" applyFont="1" applyAlignment="1">
      <alignment wrapText="1"/>
    </xf>
    <xf numFmtId="0" fontId="11" fillId="0" borderId="10" xfId="0" applyFont="1" applyBorder="1" applyAlignment="1">
      <alignment wrapText="1"/>
    </xf>
    <xf numFmtId="0" fontId="6" fillId="33" borderId="11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top" wrapText="1"/>
    </xf>
    <xf numFmtId="0" fontId="2" fillId="33" borderId="27" xfId="0" applyFont="1" applyFill="1" applyBorder="1" applyAlignment="1">
      <alignment horizontal="right" vertical="top" wrapText="1"/>
    </xf>
    <xf numFmtId="171" fontId="2" fillId="33" borderId="10" xfId="58" applyNumberFormat="1" applyFont="1" applyFill="1" applyBorder="1" applyAlignment="1">
      <alignment horizontal="right" vertical="center" wrapText="1"/>
    </xf>
    <xf numFmtId="43" fontId="2" fillId="33" borderId="10" xfId="58" applyFont="1" applyFill="1" applyBorder="1" applyAlignment="1">
      <alignment horizontal="right" vertical="center" wrapText="1"/>
    </xf>
    <xf numFmtId="43" fontId="8" fillId="33" borderId="10" xfId="58" applyFont="1" applyFill="1" applyBorder="1" applyAlignment="1">
      <alignment horizontal="right" vertical="center" wrapText="1"/>
    </xf>
    <xf numFmtId="4" fontId="2" fillId="33" borderId="10" xfId="58" applyNumberFormat="1" applyFont="1" applyFill="1" applyBorder="1" applyAlignment="1">
      <alignment horizontal="right" vertical="center" wrapText="1"/>
    </xf>
    <xf numFmtId="4" fontId="8" fillId="33" borderId="10" xfId="58" applyNumberFormat="1" applyFont="1" applyFill="1" applyBorder="1" applyAlignment="1">
      <alignment horizontal="right" vertical="center" wrapText="1"/>
    </xf>
    <xf numFmtId="4" fontId="8" fillId="33" borderId="10" xfId="58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" fontId="8" fillId="33" borderId="20" xfId="58" applyNumberFormat="1" applyFont="1" applyFill="1" applyBorder="1" applyAlignment="1">
      <alignment horizontal="right" vertical="center" wrapText="1"/>
    </xf>
    <xf numFmtId="4" fontId="8" fillId="33" borderId="20" xfId="0" applyNumberFormat="1" applyFont="1" applyFill="1" applyBorder="1" applyAlignment="1">
      <alignment horizontal="right" vertical="center" wrapText="1"/>
    </xf>
    <xf numFmtId="4" fontId="2" fillId="33" borderId="26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vertical="top" wrapText="1"/>
    </xf>
    <xf numFmtId="0" fontId="8" fillId="33" borderId="26" xfId="0" applyFont="1" applyFill="1" applyBorder="1" applyAlignment="1">
      <alignment horizontal="center" vertical="center" wrapText="1"/>
    </xf>
    <xf numFmtId="4" fontId="8" fillId="33" borderId="26" xfId="58" applyNumberFormat="1" applyFont="1" applyFill="1" applyBorder="1" applyAlignment="1">
      <alignment horizontal="right" vertical="center" wrapText="1"/>
    </xf>
    <xf numFmtId="0" fontId="2" fillId="33" borderId="29" xfId="0" applyFont="1" applyFill="1" applyBorder="1" applyAlignment="1">
      <alignment vertical="top" wrapText="1"/>
    </xf>
    <xf numFmtId="0" fontId="2" fillId="33" borderId="30" xfId="0" applyFont="1" applyFill="1" applyBorder="1" applyAlignment="1">
      <alignment horizontal="center" vertical="top" wrapText="1"/>
    </xf>
    <xf numFmtId="0" fontId="2" fillId="33" borderId="30" xfId="0" applyFont="1" applyFill="1" applyBorder="1" applyAlignment="1">
      <alignment horizontal="center" vertical="center" wrapText="1"/>
    </xf>
    <xf numFmtId="4" fontId="2" fillId="33" borderId="30" xfId="58" applyNumberFormat="1" applyFont="1" applyFill="1" applyBorder="1" applyAlignment="1">
      <alignment horizontal="right" vertical="center" wrapText="1"/>
    </xf>
    <xf numFmtId="4" fontId="2" fillId="33" borderId="3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center" wrapText="1"/>
    </xf>
    <xf numFmtId="43" fontId="8" fillId="33" borderId="10" xfId="58" applyFont="1" applyFill="1" applyBorder="1" applyAlignment="1">
      <alignment horizontal="right" vertical="center" wrapText="1"/>
    </xf>
    <xf numFmtId="0" fontId="8" fillId="33" borderId="15" xfId="0" applyFont="1" applyFill="1" applyBorder="1" applyAlignment="1">
      <alignment horizontal="right" vertical="top" wrapText="1"/>
    </xf>
    <xf numFmtId="0" fontId="8" fillId="33" borderId="16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23" xfId="0" applyFont="1" applyBorder="1" applyAlignment="1">
      <alignment horizontal="right"/>
    </xf>
    <xf numFmtId="0" fontId="2" fillId="0" borderId="23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5" fillId="33" borderId="17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43" fontId="5" fillId="33" borderId="18" xfId="58" applyFont="1" applyFill="1" applyBorder="1" applyAlignment="1">
      <alignment horizontal="center" vertical="center" wrapText="1"/>
    </xf>
    <xf numFmtId="43" fontId="5" fillId="0" borderId="10" xfId="58" applyFont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8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wrapText="1"/>
    </xf>
    <xf numFmtId="4" fontId="2" fillId="33" borderId="10" xfId="58" applyNumberFormat="1" applyFont="1" applyFill="1" applyBorder="1" applyAlignment="1">
      <alignment wrapText="1"/>
    </xf>
    <xf numFmtId="4" fontId="2" fillId="33" borderId="15" xfId="0" applyNumberFormat="1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4" fontId="8" fillId="33" borderId="15" xfId="0" applyNumberFormat="1" applyFont="1" applyFill="1" applyBorder="1" applyAlignment="1">
      <alignment wrapText="1"/>
    </xf>
    <xf numFmtId="0" fontId="8" fillId="33" borderId="16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center" wrapText="1"/>
    </xf>
    <xf numFmtId="4" fontId="8" fillId="33" borderId="10" xfId="58" applyNumberFormat="1" applyFont="1" applyFill="1" applyBorder="1" applyAlignment="1">
      <alignment wrapText="1"/>
    </xf>
    <xf numFmtId="0" fontId="8" fillId="33" borderId="10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6" fillId="0" borderId="33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33" borderId="34" xfId="0" applyFont="1" applyFill="1" applyBorder="1" applyAlignment="1">
      <alignment horizontal="center" vertical="top" wrapText="1"/>
    </xf>
    <xf numFmtId="0" fontId="6" fillId="33" borderId="35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36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" fontId="6" fillId="33" borderId="37" xfId="0" applyNumberFormat="1" applyFont="1" applyFill="1" applyBorder="1" applyAlignment="1">
      <alignment horizontal="center" vertical="top" wrapText="1"/>
    </xf>
    <xf numFmtId="4" fontId="6" fillId="33" borderId="35" xfId="0" applyNumberFormat="1" applyFont="1" applyFill="1" applyBorder="1" applyAlignment="1">
      <alignment horizontal="center" vertical="top" wrapText="1"/>
    </xf>
    <xf numFmtId="4" fontId="6" fillId="0" borderId="33" xfId="0" applyNumberFormat="1" applyFont="1" applyBorder="1" applyAlignment="1">
      <alignment vertical="top" wrapText="1"/>
    </xf>
    <xf numFmtId="4" fontId="6" fillId="0" borderId="0" xfId="0" applyNumberFormat="1" applyFont="1" applyBorder="1" applyAlignment="1">
      <alignment vertical="top" wrapText="1"/>
    </xf>
    <xf numFmtId="4" fontId="6" fillId="0" borderId="0" xfId="0" applyNumberFormat="1" applyFont="1" applyBorder="1" applyAlignment="1">
      <alignment horizontal="right" wrapText="1"/>
    </xf>
    <xf numFmtId="4" fontId="6" fillId="33" borderId="11" xfId="0" applyNumberFormat="1" applyFont="1" applyFill="1" applyBorder="1" applyAlignment="1">
      <alignment horizontal="center" wrapText="1"/>
    </xf>
    <xf numFmtId="4" fontId="6" fillId="33" borderId="36" xfId="0" applyNumberFormat="1" applyFont="1" applyFill="1" applyBorder="1" applyAlignment="1">
      <alignment horizontal="center" wrapText="1"/>
    </xf>
    <xf numFmtId="0" fontId="6" fillId="0" borderId="0" xfId="58" applyNumberFormat="1" applyFont="1" applyAlignment="1">
      <alignment/>
    </xf>
    <xf numFmtId="0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3" borderId="38" xfId="0" applyFont="1" applyFill="1" applyBorder="1" applyAlignment="1">
      <alignment horizontal="center" vertical="top" wrapText="1"/>
    </xf>
    <xf numFmtId="0" fontId="9" fillId="0" borderId="39" xfId="0" applyFont="1" applyBorder="1" applyAlignment="1">
      <alignment horizontal="center" vertical="top" wrapText="1"/>
    </xf>
    <xf numFmtId="0" fontId="9" fillId="0" borderId="40" xfId="0" applyFont="1" applyBorder="1" applyAlignment="1">
      <alignment horizontal="center" vertical="top" wrapText="1"/>
    </xf>
    <xf numFmtId="43" fontId="6" fillId="33" borderId="41" xfId="58" applyFont="1" applyFill="1" applyBorder="1" applyAlignment="1">
      <alignment horizontal="center" vertical="top" wrapText="1"/>
    </xf>
    <xf numFmtId="0" fontId="9" fillId="0" borderId="33" xfId="0" applyFont="1" applyBorder="1" applyAlignment="1">
      <alignment horizontal="center" vertical="top" wrapText="1"/>
    </xf>
    <xf numFmtId="0" fontId="9" fillId="0" borderId="42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6" fillId="33" borderId="43" xfId="0" applyFont="1" applyFill="1" applyBorder="1" applyAlignment="1">
      <alignment horizontal="left" vertical="top" wrapText="1" indent="10"/>
    </xf>
    <xf numFmtId="0" fontId="6" fillId="33" borderId="44" xfId="0" applyFont="1" applyFill="1" applyBorder="1" applyAlignment="1">
      <alignment horizontal="left" vertical="top" wrapText="1" indent="10"/>
    </xf>
    <xf numFmtId="0" fontId="6" fillId="33" borderId="45" xfId="0" applyFont="1" applyFill="1" applyBorder="1" applyAlignment="1">
      <alignment horizontal="left" vertical="top" wrapText="1" indent="10"/>
    </xf>
    <xf numFmtId="0" fontId="6" fillId="33" borderId="39" xfId="0" applyFont="1" applyFill="1" applyBorder="1" applyAlignment="1">
      <alignment horizontal="center" vertical="top" wrapText="1"/>
    </xf>
    <xf numFmtId="0" fontId="6" fillId="33" borderId="40" xfId="0" applyFont="1" applyFill="1" applyBorder="1" applyAlignment="1">
      <alignment horizontal="center" vertical="top" wrapText="1"/>
    </xf>
    <xf numFmtId="0" fontId="6" fillId="33" borderId="22" xfId="0" applyFont="1" applyFill="1" applyBorder="1" applyAlignment="1">
      <alignment horizontal="center" vertical="top" wrapText="1"/>
    </xf>
    <xf numFmtId="0" fontId="6" fillId="33" borderId="46" xfId="0" applyFont="1" applyFill="1" applyBorder="1" applyAlignment="1">
      <alignment horizontal="center" vertical="top" wrapText="1"/>
    </xf>
    <xf numFmtId="0" fontId="6" fillId="33" borderId="24" xfId="0" applyFont="1" applyFill="1" applyBorder="1" applyAlignment="1">
      <alignment horizontal="center" vertical="top" wrapText="1"/>
    </xf>
    <xf numFmtId="0" fontId="6" fillId="33" borderId="47" xfId="0" applyFont="1" applyFill="1" applyBorder="1" applyAlignment="1">
      <alignment horizontal="center" vertical="top" wrapText="1"/>
    </xf>
    <xf numFmtId="0" fontId="6" fillId="33" borderId="48" xfId="0" applyFont="1" applyFill="1" applyBorder="1" applyAlignment="1">
      <alignment horizontal="center" vertical="top" wrapText="1"/>
    </xf>
    <xf numFmtId="0" fontId="6" fillId="33" borderId="49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71">
      <selection activeCell="G3" sqref="G3"/>
    </sheetView>
  </sheetViews>
  <sheetFormatPr defaultColWidth="9.00390625" defaultRowHeight="12.75"/>
  <cols>
    <col min="1" max="1" width="49.75390625" style="1" customWidth="1"/>
    <col min="2" max="2" width="6.875" style="2" customWidth="1"/>
    <col min="3" max="3" width="30.25390625" style="2" customWidth="1"/>
    <col min="4" max="4" width="21.875" style="3" customWidth="1"/>
    <col min="5" max="5" width="18.00390625" style="4" customWidth="1"/>
    <col min="6" max="6" width="15.125" style="1" customWidth="1"/>
    <col min="7" max="16384" width="9.125" style="1" customWidth="1"/>
  </cols>
  <sheetData>
    <row r="1" ht="12.75">
      <c r="E1" s="4" t="s">
        <v>251</v>
      </c>
    </row>
    <row r="2" spans="1:6" ht="18">
      <c r="A2" s="119" t="s">
        <v>250</v>
      </c>
      <c r="B2" s="120"/>
      <c r="C2" s="120"/>
      <c r="D2" s="120"/>
      <c r="E2" s="120"/>
      <c r="F2" s="120"/>
    </row>
    <row r="3" spans="1:6" ht="15.75">
      <c r="A3" s="121" t="s">
        <v>241</v>
      </c>
      <c r="B3" s="120"/>
      <c r="C3" s="120"/>
      <c r="D3" s="120"/>
      <c r="E3" s="120"/>
      <c r="F3" s="120"/>
    </row>
    <row r="4" ht="16.5" thickBot="1">
      <c r="A4" s="5"/>
    </row>
    <row r="5" spans="1:6" ht="15.75">
      <c r="A5" s="72"/>
      <c r="B5" s="73" t="s">
        <v>0</v>
      </c>
      <c r="C5" s="73" t="s">
        <v>1</v>
      </c>
      <c r="D5" s="122" t="s">
        <v>192</v>
      </c>
      <c r="E5" s="123"/>
      <c r="F5" s="124"/>
    </row>
    <row r="6" spans="1:9" ht="15.75">
      <c r="A6" s="74"/>
      <c r="B6" s="75"/>
      <c r="C6" s="75"/>
      <c r="D6" s="125"/>
      <c r="E6" s="125"/>
      <c r="F6" s="126"/>
      <c r="I6" s="7"/>
    </row>
    <row r="7" spans="1:6" ht="15.75">
      <c r="A7" s="76" t="s">
        <v>2</v>
      </c>
      <c r="B7" s="75"/>
      <c r="C7" s="75"/>
      <c r="D7" s="77"/>
      <c r="E7" s="78"/>
      <c r="F7" s="79"/>
    </row>
    <row r="8" spans="1:6" ht="15.75">
      <c r="A8" s="76" t="s">
        <v>156</v>
      </c>
      <c r="B8" s="75"/>
      <c r="C8" s="75"/>
      <c r="D8" s="77"/>
      <c r="E8" s="78"/>
      <c r="F8" s="79"/>
    </row>
    <row r="9" spans="1:6" ht="15.75">
      <c r="A9" s="76" t="s">
        <v>157</v>
      </c>
      <c r="B9" s="75"/>
      <c r="C9" s="75"/>
      <c r="D9" s="77"/>
      <c r="E9" s="78"/>
      <c r="F9" s="79"/>
    </row>
    <row r="10" spans="1:6" ht="13.5" thickBot="1">
      <c r="A10" s="80"/>
      <c r="B10" s="75"/>
      <c r="C10" s="75"/>
      <c r="D10" s="77"/>
      <c r="E10" s="78"/>
      <c r="F10" s="79"/>
    </row>
    <row r="11" spans="1:6" s="9" customFormat="1" ht="12.75" customHeight="1">
      <c r="A11" s="127" t="s">
        <v>3</v>
      </c>
      <c r="B11" s="131" t="s">
        <v>4</v>
      </c>
      <c r="C11" s="131" t="s">
        <v>5</v>
      </c>
      <c r="D11" s="129" t="s">
        <v>144</v>
      </c>
      <c r="E11" s="133" t="s">
        <v>194</v>
      </c>
      <c r="F11" s="43" t="s">
        <v>6</v>
      </c>
    </row>
    <row r="12" spans="1:6" s="9" customFormat="1" ht="31.5">
      <c r="A12" s="128"/>
      <c r="B12" s="132"/>
      <c r="C12" s="132"/>
      <c r="D12" s="130"/>
      <c r="E12" s="134"/>
      <c r="F12" s="44" t="s">
        <v>7</v>
      </c>
    </row>
    <row r="13" spans="1:6" s="9" customFormat="1" ht="15.75">
      <c r="A13" s="128"/>
      <c r="B13" s="132"/>
      <c r="C13" s="132"/>
      <c r="D13" s="130"/>
      <c r="E13" s="134"/>
      <c r="F13" s="44" t="s">
        <v>8</v>
      </c>
    </row>
    <row r="14" spans="1:6" s="9" customFormat="1" ht="37.5" customHeight="1">
      <c r="A14" s="128"/>
      <c r="B14" s="132"/>
      <c r="C14" s="132"/>
      <c r="D14" s="130"/>
      <c r="E14" s="134"/>
      <c r="F14" s="44" t="s">
        <v>195</v>
      </c>
    </row>
    <row r="15" spans="1:6" ht="13.5" customHeight="1">
      <c r="A15" s="45" t="s">
        <v>9</v>
      </c>
      <c r="B15" s="30">
        <v>10</v>
      </c>
      <c r="C15" s="102" t="s">
        <v>10</v>
      </c>
      <c r="D15" s="91">
        <f>D16+D48</f>
        <v>71791000</v>
      </c>
      <c r="E15" s="92">
        <f>E16+E48+E50</f>
        <v>65694440.25</v>
      </c>
      <c r="F15" s="46"/>
    </row>
    <row r="16" spans="1:6" ht="15" customHeight="1">
      <c r="A16" s="45" t="s">
        <v>11</v>
      </c>
      <c r="B16" s="30">
        <v>10</v>
      </c>
      <c r="C16" s="102" t="s">
        <v>161</v>
      </c>
      <c r="D16" s="92">
        <f>D17+D22+D31+D37+D41+D43+D45</f>
        <v>56035000</v>
      </c>
      <c r="E16" s="92">
        <f>E17+E22+E31+E37+E41+E43+E45+E36</f>
        <v>52163440.25</v>
      </c>
      <c r="F16" s="46"/>
    </row>
    <row r="17" spans="1:6" ht="15.75" customHeight="1">
      <c r="A17" s="45" t="s">
        <v>12</v>
      </c>
      <c r="B17" s="30">
        <v>10</v>
      </c>
      <c r="C17" s="102" t="s">
        <v>13</v>
      </c>
      <c r="D17" s="92">
        <f>SUM(D18:D20)</f>
        <v>27718000</v>
      </c>
      <c r="E17" s="92">
        <f>SUM(E18:E21)</f>
        <v>23218105.42</v>
      </c>
      <c r="F17" s="46"/>
    </row>
    <row r="18" spans="1:6" s="10" customFormat="1" ht="80.25" customHeight="1">
      <c r="A18" s="118" t="s">
        <v>193</v>
      </c>
      <c r="B18" s="114">
        <v>10</v>
      </c>
      <c r="C18" s="115" t="s">
        <v>14</v>
      </c>
      <c r="D18" s="116">
        <v>27618000</v>
      </c>
      <c r="E18" s="116">
        <v>23080746</v>
      </c>
      <c r="F18" s="117"/>
    </row>
    <row r="19" spans="1:6" s="10" customFormat="1" ht="13.5" customHeight="1" hidden="1" thickBot="1">
      <c r="A19" s="118"/>
      <c r="B19" s="114"/>
      <c r="C19" s="115"/>
      <c r="D19" s="116"/>
      <c r="E19" s="116"/>
      <c r="F19" s="117"/>
    </row>
    <row r="20" spans="1:6" s="10" customFormat="1" ht="108.75" customHeight="1">
      <c r="A20" s="47" t="s">
        <v>196</v>
      </c>
      <c r="B20" s="23">
        <v>10</v>
      </c>
      <c r="C20" s="103" t="s">
        <v>15</v>
      </c>
      <c r="D20" s="93">
        <v>100000</v>
      </c>
      <c r="E20" s="93">
        <v>44104.78</v>
      </c>
      <c r="F20" s="48"/>
    </row>
    <row r="21" spans="1:6" s="10" customFormat="1" ht="93" customHeight="1">
      <c r="A21" s="81" t="s">
        <v>223</v>
      </c>
      <c r="B21" s="23">
        <v>10</v>
      </c>
      <c r="C21" s="103" t="s">
        <v>224</v>
      </c>
      <c r="D21" s="93"/>
      <c r="E21" s="93">
        <v>93254.64</v>
      </c>
      <c r="F21" s="48"/>
    </row>
    <row r="22" spans="1:6" ht="18" customHeight="1">
      <c r="A22" s="45" t="s">
        <v>145</v>
      </c>
      <c r="B22" s="30">
        <v>10</v>
      </c>
      <c r="C22" s="102" t="s">
        <v>150</v>
      </c>
      <c r="D22" s="94">
        <f>D23+D28</f>
        <v>2697000</v>
      </c>
      <c r="E22" s="94">
        <f>E23+E28</f>
        <v>4008873.4400000004</v>
      </c>
      <c r="F22" s="46"/>
    </row>
    <row r="23" spans="1:6" ht="18" customHeight="1">
      <c r="A23" s="45" t="s">
        <v>16</v>
      </c>
      <c r="B23" s="30">
        <v>10</v>
      </c>
      <c r="C23" s="102" t="s">
        <v>17</v>
      </c>
      <c r="D23" s="94">
        <f>D24+D26+D27</f>
        <v>2467000</v>
      </c>
      <c r="E23" s="94">
        <f>E24+E26+E27+E25</f>
        <v>3857218.7100000004</v>
      </c>
      <c r="F23" s="46"/>
    </row>
    <row r="24" spans="1:6" s="10" customFormat="1" ht="25.5" customHeight="1">
      <c r="A24" s="47" t="s">
        <v>197</v>
      </c>
      <c r="B24" s="23">
        <v>10</v>
      </c>
      <c r="C24" s="103" t="s">
        <v>18</v>
      </c>
      <c r="D24" s="95">
        <v>2467000</v>
      </c>
      <c r="E24" s="95">
        <v>2069832.27</v>
      </c>
      <c r="F24" s="49"/>
    </row>
    <row r="25" spans="1:6" s="10" customFormat="1" ht="57.75" customHeight="1">
      <c r="A25" s="86" t="s">
        <v>234</v>
      </c>
      <c r="B25" s="23">
        <v>10</v>
      </c>
      <c r="C25" s="103" t="s">
        <v>233</v>
      </c>
      <c r="D25" s="95"/>
      <c r="E25" s="95">
        <v>15765.75</v>
      </c>
      <c r="F25" s="49"/>
    </row>
    <row r="26" spans="1:6" s="10" customFormat="1" ht="38.25">
      <c r="A26" s="47" t="s">
        <v>198</v>
      </c>
      <c r="B26" s="23">
        <v>10</v>
      </c>
      <c r="C26" s="103" t="s">
        <v>19</v>
      </c>
      <c r="D26" s="95"/>
      <c r="E26" s="95">
        <v>1676789.47</v>
      </c>
      <c r="F26" s="49"/>
    </row>
    <row r="27" spans="1:6" s="10" customFormat="1" ht="59.25" customHeight="1">
      <c r="A27" s="87" t="s">
        <v>199</v>
      </c>
      <c r="B27" s="23">
        <v>10</v>
      </c>
      <c r="C27" s="103" t="s">
        <v>20</v>
      </c>
      <c r="D27" s="96"/>
      <c r="E27" s="95">
        <v>94831.22</v>
      </c>
      <c r="F27" s="49"/>
    </row>
    <row r="28" spans="1:6" ht="12.75">
      <c r="A28" s="45" t="s">
        <v>21</v>
      </c>
      <c r="B28" s="30">
        <v>10</v>
      </c>
      <c r="C28" s="102" t="s">
        <v>22</v>
      </c>
      <c r="D28" s="94">
        <f>D29</f>
        <v>230000</v>
      </c>
      <c r="E28" s="94">
        <f>E29+E30</f>
        <v>151654.73</v>
      </c>
      <c r="F28" s="51"/>
    </row>
    <row r="29" spans="1:6" s="10" customFormat="1" ht="12.75">
      <c r="A29" s="47" t="s">
        <v>21</v>
      </c>
      <c r="B29" s="23">
        <v>10</v>
      </c>
      <c r="C29" s="103" t="s">
        <v>23</v>
      </c>
      <c r="D29" s="95">
        <v>230000</v>
      </c>
      <c r="E29" s="95">
        <v>152254.25</v>
      </c>
      <c r="F29" s="49"/>
    </row>
    <row r="30" spans="1:6" s="10" customFormat="1" ht="28.5" customHeight="1">
      <c r="A30" s="81" t="s">
        <v>231</v>
      </c>
      <c r="B30" s="23">
        <v>10</v>
      </c>
      <c r="C30" s="103" t="s">
        <v>232</v>
      </c>
      <c r="D30" s="95"/>
      <c r="E30" s="95">
        <v>-599.52</v>
      </c>
      <c r="F30" s="49"/>
    </row>
    <row r="31" spans="1:6" ht="12.75">
      <c r="A31" s="45" t="s">
        <v>24</v>
      </c>
      <c r="B31" s="30">
        <v>10</v>
      </c>
      <c r="C31" s="102" t="s">
        <v>25</v>
      </c>
      <c r="D31" s="94">
        <f>D32+D33</f>
        <v>21600000</v>
      </c>
      <c r="E31" s="94">
        <f>E32+E33</f>
        <v>20150086.52</v>
      </c>
      <c r="F31" s="46"/>
    </row>
    <row r="32" spans="1:6" ht="51">
      <c r="A32" s="45" t="s">
        <v>201</v>
      </c>
      <c r="B32" s="30">
        <v>10</v>
      </c>
      <c r="C32" s="102" t="s">
        <v>200</v>
      </c>
      <c r="D32" s="94">
        <v>500000</v>
      </c>
      <c r="E32" s="94">
        <v>962487.48</v>
      </c>
      <c r="F32" s="46"/>
    </row>
    <row r="33" spans="1:6" ht="19.5" customHeight="1">
      <c r="A33" s="45" t="s">
        <v>26</v>
      </c>
      <c r="B33" s="30">
        <v>10</v>
      </c>
      <c r="C33" s="102" t="s">
        <v>27</v>
      </c>
      <c r="D33" s="94">
        <f>D34+D35</f>
        <v>21100000</v>
      </c>
      <c r="E33" s="94">
        <f>E34+E35</f>
        <v>19187599.04</v>
      </c>
      <c r="F33" s="46"/>
    </row>
    <row r="34" spans="1:6" s="10" customFormat="1" ht="38.25">
      <c r="A34" s="47" t="s">
        <v>202</v>
      </c>
      <c r="B34" s="38">
        <v>10</v>
      </c>
      <c r="C34" s="103" t="s">
        <v>203</v>
      </c>
      <c r="D34" s="95">
        <v>3000000</v>
      </c>
      <c r="E34" s="95">
        <v>15357357.11</v>
      </c>
      <c r="F34" s="49"/>
    </row>
    <row r="35" spans="1:6" s="10" customFormat="1" ht="38.25">
      <c r="A35" s="47" t="s">
        <v>204</v>
      </c>
      <c r="B35" s="23">
        <v>10</v>
      </c>
      <c r="C35" s="103" t="s">
        <v>205</v>
      </c>
      <c r="D35" s="95">
        <v>18100000</v>
      </c>
      <c r="E35" s="95">
        <v>3830241.93</v>
      </c>
      <c r="F35" s="48"/>
    </row>
    <row r="36" spans="1:6" s="10" customFormat="1" ht="61.5" customHeight="1">
      <c r="A36" s="82" t="s">
        <v>225</v>
      </c>
      <c r="B36" s="30">
        <v>10</v>
      </c>
      <c r="C36" s="102" t="s">
        <v>226</v>
      </c>
      <c r="D36" s="94"/>
      <c r="E36" s="94">
        <v>1350.22</v>
      </c>
      <c r="F36" s="51"/>
    </row>
    <row r="37" spans="1:6" ht="37.5" customHeight="1">
      <c r="A37" s="45" t="s">
        <v>28</v>
      </c>
      <c r="B37" s="30">
        <v>10</v>
      </c>
      <c r="C37" s="102" t="s">
        <v>29</v>
      </c>
      <c r="D37" s="94">
        <f>D38+D39+D40</f>
        <v>2349000</v>
      </c>
      <c r="E37" s="94">
        <f>E38+E39+E40</f>
        <v>2573959.19</v>
      </c>
      <c r="F37" s="51"/>
    </row>
    <row r="38" spans="1:6" s="10" customFormat="1" ht="76.5">
      <c r="A38" s="47" t="s">
        <v>206</v>
      </c>
      <c r="B38" s="23">
        <v>10</v>
      </c>
      <c r="C38" s="103" t="s">
        <v>207</v>
      </c>
      <c r="D38" s="95">
        <v>1699000</v>
      </c>
      <c r="E38" s="95">
        <v>1964800.19</v>
      </c>
      <c r="F38" s="48"/>
    </row>
    <row r="39" spans="1:6" s="10" customFormat="1" ht="81" customHeight="1">
      <c r="A39" s="47" t="s">
        <v>208</v>
      </c>
      <c r="B39" s="23">
        <v>10</v>
      </c>
      <c r="C39" s="103" t="s">
        <v>209</v>
      </c>
      <c r="D39" s="95">
        <v>200000</v>
      </c>
      <c r="E39" s="97">
        <v>1800</v>
      </c>
      <c r="F39" s="48"/>
    </row>
    <row r="40" spans="1:6" s="10" customFormat="1" ht="63.75">
      <c r="A40" s="47" t="s">
        <v>210</v>
      </c>
      <c r="B40" s="23">
        <v>10</v>
      </c>
      <c r="C40" s="103" t="s">
        <v>211</v>
      </c>
      <c r="D40" s="95">
        <v>450000</v>
      </c>
      <c r="E40" s="97">
        <v>607359</v>
      </c>
      <c r="F40" s="48"/>
    </row>
    <row r="41" spans="1:6" ht="25.5">
      <c r="A41" s="45" t="s">
        <v>30</v>
      </c>
      <c r="B41" s="30">
        <v>10</v>
      </c>
      <c r="C41" s="102" t="s">
        <v>31</v>
      </c>
      <c r="D41" s="94">
        <f>D42</f>
        <v>1520000</v>
      </c>
      <c r="E41" s="94">
        <f>E42</f>
        <v>2131292.17</v>
      </c>
      <c r="F41" s="51"/>
    </row>
    <row r="42" spans="1:6" ht="59.25" customHeight="1">
      <c r="A42" s="50" t="s">
        <v>212</v>
      </c>
      <c r="B42" s="23">
        <v>10</v>
      </c>
      <c r="C42" s="104" t="s">
        <v>213</v>
      </c>
      <c r="D42" s="95">
        <v>1520000</v>
      </c>
      <c r="E42" s="95">
        <v>2131292.17</v>
      </c>
      <c r="F42" s="51"/>
    </row>
    <row r="43" spans="1:6" ht="20.25" customHeight="1">
      <c r="A43" s="45" t="s">
        <v>32</v>
      </c>
      <c r="B43" s="16">
        <v>10</v>
      </c>
      <c r="C43" s="102" t="s">
        <v>33</v>
      </c>
      <c r="D43" s="94">
        <f>D44</f>
        <v>71000</v>
      </c>
      <c r="E43" s="98">
        <f>E44</f>
        <v>15773.29</v>
      </c>
      <c r="F43" s="46"/>
    </row>
    <row r="44" spans="1:6" s="10" customFormat="1" ht="38.25">
      <c r="A44" s="47" t="s">
        <v>214</v>
      </c>
      <c r="B44" s="38">
        <v>10</v>
      </c>
      <c r="C44" s="103" t="s">
        <v>215</v>
      </c>
      <c r="D44" s="95">
        <v>71000</v>
      </c>
      <c r="E44" s="97">
        <v>15773.29</v>
      </c>
      <c r="F44" s="49"/>
    </row>
    <row r="45" spans="1:6" ht="21" customHeight="1">
      <c r="A45" s="45" t="s">
        <v>34</v>
      </c>
      <c r="B45" s="30">
        <v>10</v>
      </c>
      <c r="C45" s="102" t="s">
        <v>35</v>
      </c>
      <c r="D45" s="94">
        <f>D47</f>
        <v>80000</v>
      </c>
      <c r="E45" s="98">
        <f>E47+E46</f>
        <v>64000</v>
      </c>
      <c r="F45" s="51"/>
    </row>
    <row r="46" spans="1:6" ht="32.25" customHeight="1">
      <c r="A46" s="47" t="s">
        <v>220</v>
      </c>
      <c r="B46" s="30">
        <v>10</v>
      </c>
      <c r="C46" s="103" t="s">
        <v>221</v>
      </c>
      <c r="D46" s="95"/>
      <c r="E46" s="97">
        <v>0</v>
      </c>
      <c r="F46" s="48"/>
    </row>
    <row r="47" spans="1:6" s="10" customFormat="1" ht="28.5" customHeight="1">
      <c r="A47" s="50" t="s">
        <v>216</v>
      </c>
      <c r="B47" s="23">
        <v>10</v>
      </c>
      <c r="C47" s="103" t="s">
        <v>217</v>
      </c>
      <c r="D47" s="95">
        <v>80000</v>
      </c>
      <c r="E47" s="97">
        <v>64000</v>
      </c>
      <c r="F47" s="48"/>
    </row>
    <row r="48" spans="1:6" ht="18.75" customHeight="1">
      <c r="A48" s="45" t="s">
        <v>36</v>
      </c>
      <c r="B48" s="30">
        <v>10</v>
      </c>
      <c r="C48" s="102" t="s">
        <v>37</v>
      </c>
      <c r="D48" s="94">
        <f>D49+D50</f>
        <v>15756000</v>
      </c>
      <c r="E48" s="98">
        <f>E49</f>
        <v>13531000</v>
      </c>
      <c r="F48" s="51"/>
    </row>
    <row r="49" spans="1:6" ht="27.75" customHeight="1">
      <c r="A49" s="47" t="s">
        <v>218</v>
      </c>
      <c r="B49" s="23">
        <v>10</v>
      </c>
      <c r="C49" s="103" t="s">
        <v>219</v>
      </c>
      <c r="D49" s="95">
        <v>14256000</v>
      </c>
      <c r="E49" s="97">
        <v>13531000</v>
      </c>
      <c r="F49" s="90"/>
    </row>
    <row r="50" spans="1:6" ht="18.75" customHeight="1">
      <c r="A50" s="109" t="s">
        <v>244</v>
      </c>
      <c r="B50" s="110">
        <v>10</v>
      </c>
      <c r="C50" s="111" t="s">
        <v>246</v>
      </c>
      <c r="D50" s="112">
        <f>D51</f>
        <v>1500000</v>
      </c>
      <c r="E50" s="113">
        <f>E51</f>
        <v>0</v>
      </c>
      <c r="F50" s="90"/>
    </row>
    <row r="51" spans="1:6" ht="50.25" customHeight="1">
      <c r="A51" s="106" t="s">
        <v>245</v>
      </c>
      <c r="B51" s="89">
        <v>10</v>
      </c>
      <c r="C51" s="107" t="s">
        <v>247</v>
      </c>
      <c r="D51" s="108">
        <v>1500000</v>
      </c>
      <c r="E51" s="101">
        <v>0</v>
      </c>
      <c r="F51" s="90"/>
    </row>
    <row r="52" spans="1:6" s="10" customFormat="1" ht="55.5" customHeight="1" thickBot="1">
      <c r="A52" s="83" t="s">
        <v>249</v>
      </c>
      <c r="B52" s="84">
        <v>10</v>
      </c>
      <c r="C52" s="105" t="s">
        <v>248</v>
      </c>
      <c r="D52" s="99">
        <v>1500000</v>
      </c>
      <c r="E52" s="100">
        <v>0</v>
      </c>
      <c r="F52" s="85"/>
    </row>
    <row r="53" ht="15.75">
      <c r="A53" s="8"/>
    </row>
  </sheetData>
  <sheetProtection/>
  <mergeCells count="15">
    <mergeCell ref="A2:F2"/>
    <mergeCell ref="A3:F3"/>
    <mergeCell ref="D5:F5"/>
    <mergeCell ref="D6:F6"/>
    <mergeCell ref="A11:A14"/>
    <mergeCell ref="D11:D14"/>
    <mergeCell ref="B11:B14"/>
    <mergeCell ref="C11:C14"/>
    <mergeCell ref="E11:E14"/>
    <mergeCell ref="B18:B19"/>
    <mergeCell ref="C18:C19"/>
    <mergeCell ref="D18:D19"/>
    <mergeCell ref="E18:E19"/>
    <mergeCell ref="F18:F19"/>
    <mergeCell ref="A18:A19"/>
  </mergeCells>
  <printOptions/>
  <pageMargins left="0.75" right="0.75" top="0.4" bottom="0.33" header="0.5" footer="0.5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A64">
      <selection activeCell="I52" sqref="I52"/>
    </sheetView>
  </sheetViews>
  <sheetFormatPr defaultColWidth="9.00390625" defaultRowHeight="12.75"/>
  <cols>
    <col min="1" max="1" width="46.25390625" style="11" customWidth="1"/>
    <col min="2" max="2" width="21.625" style="24" customWidth="1"/>
    <col min="3" max="3" width="9.25390625" style="10" customWidth="1"/>
    <col min="4" max="4" width="16.00390625" style="10" customWidth="1"/>
    <col min="5" max="5" width="15.25390625" style="10" customWidth="1"/>
    <col min="6" max="6" width="19.375" style="10" customWidth="1"/>
    <col min="7" max="16384" width="9.125" style="10" customWidth="1"/>
  </cols>
  <sheetData>
    <row r="1" spans="1:7" s="1" customFormat="1" ht="13.5" thickBot="1">
      <c r="A1" s="11"/>
      <c r="B1" s="24"/>
      <c r="C1" s="2" t="s">
        <v>38</v>
      </c>
      <c r="D1" s="10"/>
      <c r="E1" s="12"/>
      <c r="F1" s="13"/>
      <c r="G1" s="14"/>
    </row>
    <row r="2" spans="1:6" s="1" customFormat="1" ht="23.25" customHeight="1">
      <c r="A2" s="52" t="s">
        <v>151</v>
      </c>
      <c r="B2" s="146" t="s">
        <v>152</v>
      </c>
      <c r="C2" s="146"/>
      <c r="D2" s="53" t="s">
        <v>39</v>
      </c>
      <c r="E2" s="54" t="s">
        <v>222</v>
      </c>
      <c r="F2" s="55" t="s">
        <v>153</v>
      </c>
    </row>
    <row r="3" spans="1:6" s="1" customFormat="1" ht="12.75">
      <c r="A3" s="56">
        <v>1</v>
      </c>
      <c r="B3" s="35">
        <v>2</v>
      </c>
      <c r="C3" s="15">
        <v>3</v>
      </c>
      <c r="D3" s="36">
        <v>4</v>
      </c>
      <c r="E3" s="15">
        <v>5</v>
      </c>
      <c r="F3" s="57">
        <v>6</v>
      </c>
    </row>
    <row r="4" spans="1:6" s="1" customFormat="1" ht="12" customHeight="1">
      <c r="A4" s="58" t="s">
        <v>154</v>
      </c>
      <c r="B4" s="35" t="s">
        <v>168</v>
      </c>
      <c r="C4" s="35" t="s">
        <v>72</v>
      </c>
      <c r="D4" s="31">
        <f>D5+D10+D15+D45</f>
        <v>9318000</v>
      </c>
      <c r="E4" s="31">
        <f>SUM(E5,E10,E15,E45)</f>
        <v>8494939.72</v>
      </c>
      <c r="F4" s="59">
        <f aca="true" t="shared" si="0" ref="F4:F11">D4-E4</f>
        <v>823060.2799999993</v>
      </c>
    </row>
    <row r="5" spans="1:6" s="1" customFormat="1" ht="40.5" customHeight="1">
      <c r="A5" s="60" t="s">
        <v>155</v>
      </c>
      <c r="B5" s="35" t="s">
        <v>162</v>
      </c>
      <c r="C5" s="35" t="s">
        <v>72</v>
      </c>
      <c r="D5" s="31">
        <f>D6</f>
        <v>692000</v>
      </c>
      <c r="E5" s="31">
        <f>E6</f>
        <v>611813.77</v>
      </c>
      <c r="F5" s="59">
        <f t="shared" si="0"/>
        <v>80186.22999999998</v>
      </c>
    </row>
    <row r="6" spans="1:6" s="1" customFormat="1" ht="12.75">
      <c r="A6" s="58" t="s">
        <v>40</v>
      </c>
      <c r="B6" s="25" t="s">
        <v>165</v>
      </c>
      <c r="C6" s="35" t="s">
        <v>72</v>
      </c>
      <c r="D6" s="31">
        <f>D7</f>
        <v>692000</v>
      </c>
      <c r="E6" s="37">
        <f>E7</f>
        <v>611813.77</v>
      </c>
      <c r="F6" s="59">
        <f t="shared" si="0"/>
        <v>80186.22999999998</v>
      </c>
    </row>
    <row r="7" spans="1:6" s="1" customFormat="1" ht="12.75" customHeight="1">
      <c r="A7" s="61" t="s">
        <v>41</v>
      </c>
      <c r="B7" s="25" t="s">
        <v>165</v>
      </c>
      <c r="C7" s="15">
        <v>210</v>
      </c>
      <c r="D7" s="34">
        <f>D8+D9</f>
        <v>692000</v>
      </c>
      <c r="E7" s="34">
        <f>E8+E9</f>
        <v>611813.77</v>
      </c>
      <c r="F7" s="59">
        <f t="shared" si="0"/>
        <v>80186.22999999998</v>
      </c>
    </row>
    <row r="8" spans="1:6" s="1" customFormat="1" ht="13.5" customHeight="1">
      <c r="A8" s="69" t="s">
        <v>42</v>
      </c>
      <c r="B8" s="25"/>
      <c r="C8" s="23">
        <v>211</v>
      </c>
      <c r="D8" s="32">
        <v>510000</v>
      </c>
      <c r="E8" s="39">
        <v>481449.44</v>
      </c>
      <c r="F8" s="71">
        <f t="shared" si="0"/>
        <v>28550.559999999998</v>
      </c>
    </row>
    <row r="9" spans="1:6" s="1" customFormat="1" ht="12.75">
      <c r="A9" s="69" t="s">
        <v>43</v>
      </c>
      <c r="B9" s="25"/>
      <c r="C9" s="23">
        <v>213</v>
      </c>
      <c r="D9" s="32">
        <v>182000</v>
      </c>
      <c r="E9" s="39">
        <v>130364.33</v>
      </c>
      <c r="F9" s="71">
        <f t="shared" si="0"/>
        <v>51635.67</v>
      </c>
    </row>
    <row r="10" spans="1:6" s="1" customFormat="1" ht="12.75">
      <c r="A10" s="61" t="s">
        <v>40</v>
      </c>
      <c r="B10" s="25" t="s">
        <v>164</v>
      </c>
      <c r="C10" s="35" t="s">
        <v>72</v>
      </c>
      <c r="D10" s="34">
        <v>380000</v>
      </c>
      <c r="E10" s="33">
        <f>E11</f>
        <v>348109.42</v>
      </c>
      <c r="F10" s="62">
        <f t="shared" si="0"/>
        <v>31890.580000000016</v>
      </c>
    </row>
    <row r="11" spans="1:6" s="1" customFormat="1" ht="52.5" customHeight="1">
      <c r="A11" s="135" t="s">
        <v>44</v>
      </c>
      <c r="B11" s="25" t="s">
        <v>163</v>
      </c>
      <c r="C11" s="16">
        <v>210</v>
      </c>
      <c r="D11" s="136">
        <f>D13+D14</f>
        <v>380000</v>
      </c>
      <c r="E11" s="136">
        <f>E13+E14</f>
        <v>348109.42</v>
      </c>
      <c r="F11" s="137">
        <f t="shared" si="0"/>
        <v>31890.580000000016</v>
      </c>
    </row>
    <row r="12" spans="1:6" s="1" customFormat="1" ht="12.75" customHeight="1" hidden="1">
      <c r="A12" s="135"/>
      <c r="B12" s="25">
        <v>1037810011121</v>
      </c>
      <c r="C12" s="16"/>
      <c r="D12" s="136"/>
      <c r="E12" s="136"/>
      <c r="F12" s="137"/>
    </row>
    <row r="13" spans="1:6" s="1" customFormat="1" ht="12.75">
      <c r="A13" s="69" t="s">
        <v>42</v>
      </c>
      <c r="B13" s="25"/>
      <c r="C13" s="23">
        <v>211</v>
      </c>
      <c r="D13" s="32">
        <v>276000</v>
      </c>
      <c r="E13" s="32">
        <v>263633.66</v>
      </c>
      <c r="F13" s="70">
        <f aca="true" t="shared" si="1" ref="F13:F21">D13-E13</f>
        <v>12366.340000000026</v>
      </c>
    </row>
    <row r="14" spans="1:6" s="1" customFormat="1" ht="12.75">
      <c r="A14" s="69" t="s">
        <v>43</v>
      </c>
      <c r="B14" s="25"/>
      <c r="C14" s="23">
        <v>213</v>
      </c>
      <c r="D14" s="32">
        <v>104000</v>
      </c>
      <c r="E14" s="32">
        <v>84475.76</v>
      </c>
      <c r="F14" s="70">
        <f t="shared" si="1"/>
        <v>19524.240000000005</v>
      </c>
    </row>
    <row r="15" spans="1:6" s="1" customFormat="1" ht="51.75" customHeight="1">
      <c r="A15" s="61" t="s">
        <v>45</v>
      </c>
      <c r="B15" s="25" t="s">
        <v>169</v>
      </c>
      <c r="C15" s="25" t="s">
        <v>72</v>
      </c>
      <c r="D15" s="34">
        <f>D16+D20</f>
        <v>8246000</v>
      </c>
      <c r="E15" s="33">
        <f>E16+E20</f>
        <v>7535016.530000001</v>
      </c>
      <c r="F15" s="62">
        <f t="shared" si="1"/>
        <v>710983.4699999988</v>
      </c>
    </row>
    <row r="16" spans="1:6" s="1" customFormat="1" ht="43.5" customHeight="1">
      <c r="A16" s="61" t="s">
        <v>149</v>
      </c>
      <c r="B16" s="25" t="s">
        <v>170</v>
      </c>
      <c r="C16" s="25" t="s">
        <v>72</v>
      </c>
      <c r="D16" s="34">
        <f>D17</f>
        <v>764000</v>
      </c>
      <c r="E16" s="33">
        <f>E17</f>
        <v>718048.0800000001</v>
      </c>
      <c r="F16" s="62">
        <f t="shared" si="1"/>
        <v>45951.919999999925</v>
      </c>
    </row>
    <row r="17" spans="1:6" s="1" customFormat="1" ht="13.5" customHeight="1">
      <c r="A17" s="61" t="s">
        <v>40</v>
      </c>
      <c r="B17" s="25" t="s">
        <v>170</v>
      </c>
      <c r="C17" s="16">
        <v>210</v>
      </c>
      <c r="D17" s="34">
        <f>D18+D19</f>
        <v>764000</v>
      </c>
      <c r="E17" s="34">
        <f>E18+E19</f>
        <v>718048.0800000001</v>
      </c>
      <c r="F17" s="62">
        <f t="shared" si="1"/>
        <v>45951.919999999925</v>
      </c>
    </row>
    <row r="18" spans="1:6" s="1" customFormat="1" ht="15" customHeight="1">
      <c r="A18" s="69" t="s">
        <v>42</v>
      </c>
      <c r="B18" s="25"/>
      <c r="C18" s="38">
        <v>211</v>
      </c>
      <c r="D18" s="32">
        <v>607000</v>
      </c>
      <c r="E18" s="32">
        <v>577854.77</v>
      </c>
      <c r="F18" s="70">
        <f t="shared" si="1"/>
        <v>29145.22999999998</v>
      </c>
    </row>
    <row r="19" spans="1:6" s="1" customFormat="1" ht="16.5" customHeight="1">
      <c r="A19" s="69" t="s">
        <v>43</v>
      </c>
      <c r="B19" s="25"/>
      <c r="C19" s="38">
        <v>213</v>
      </c>
      <c r="D19" s="32">
        <v>157000</v>
      </c>
      <c r="E19" s="32">
        <v>140193.31</v>
      </c>
      <c r="F19" s="70">
        <f t="shared" si="1"/>
        <v>16806.690000000002</v>
      </c>
    </row>
    <row r="20" spans="1:6" s="1" customFormat="1" ht="21" customHeight="1">
      <c r="A20" s="61" t="s">
        <v>46</v>
      </c>
      <c r="B20" s="25" t="s">
        <v>166</v>
      </c>
      <c r="C20" s="25" t="s">
        <v>72</v>
      </c>
      <c r="D20" s="34">
        <f>D21+D25+D33+D37</f>
        <v>7482000</v>
      </c>
      <c r="E20" s="33">
        <f>E21+E25+E33+E37</f>
        <v>6816968.450000001</v>
      </c>
      <c r="F20" s="62">
        <f t="shared" si="1"/>
        <v>665031.5499999989</v>
      </c>
    </row>
    <row r="21" spans="1:6" s="1" customFormat="1" ht="12.75">
      <c r="A21" s="61" t="s">
        <v>47</v>
      </c>
      <c r="B21" s="138" t="s">
        <v>166</v>
      </c>
      <c r="C21" s="139">
        <v>210</v>
      </c>
      <c r="D21" s="136">
        <f>D23+D24</f>
        <v>5317000</v>
      </c>
      <c r="E21" s="136">
        <f>E23+E24</f>
        <v>4956596.8100000005</v>
      </c>
      <c r="F21" s="137">
        <f t="shared" si="1"/>
        <v>360403.1899999995</v>
      </c>
    </row>
    <row r="22" spans="1:6" s="1" customFormat="1" ht="12.75">
      <c r="A22" s="61" t="s">
        <v>48</v>
      </c>
      <c r="B22" s="138"/>
      <c r="C22" s="140"/>
      <c r="D22" s="136"/>
      <c r="E22" s="136"/>
      <c r="F22" s="137"/>
    </row>
    <row r="23" spans="1:6" s="1" customFormat="1" ht="15" customHeight="1">
      <c r="A23" s="69" t="s">
        <v>42</v>
      </c>
      <c r="B23" s="25"/>
      <c r="C23" s="38">
        <v>211</v>
      </c>
      <c r="D23" s="32">
        <v>4020000</v>
      </c>
      <c r="E23" s="32">
        <v>3773410.48</v>
      </c>
      <c r="F23" s="70">
        <f aca="true" t="shared" si="2" ref="F23:F31">D23-E23</f>
        <v>246589.52000000002</v>
      </c>
    </row>
    <row r="24" spans="1:6" s="1" customFormat="1" ht="16.5" customHeight="1">
      <c r="A24" s="69" t="s">
        <v>43</v>
      </c>
      <c r="B24" s="25"/>
      <c r="C24" s="38">
        <v>213</v>
      </c>
      <c r="D24" s="32">
        <v>1297000</v>
      </c>
      <c r="E24" s="32">
        <v>1183186.33</v>
      </c>
      <c r="F24" s="70">
        <f t="shared" si="2"/>
        <v>113813.66999999993</v>
      </c>
    </row>
    <row r="25" spans="1:6" s="1" customFormat="1" ht="12.75">
      <c r="A25" s="61" t="s">
        <v>49</v>
      </c>
      <c r="B25" s="25" t="s">
        <v>167</v>
      </c>
      <c r="C25" s="30">
        <v>220</v>
      </c>
      <c r="D25" s="34">
        <f>D26+D27+D28+D32</f>
        <v>595000</v>
      </c>
      <c r="E25" s="33">
        <f>E26+E27+E28+E32</f>
        <v>528960.65</v>
      </c>
      <c r="F25" s="62">
        <f t="shared" si="2"/>
        <v>66039.34999999998</v>
      </c>
    </row>
    <row r="26" spans="1:6" s="1" customFormat="1" ht="16.5" customHeight="1">
      <c r="A26" s="61" t="s">
        <v>50</v>
      </c>
      <c r="B26" s="25"/>
      <c r="C26" s="38">
        <v>221</v>
      </c>
      <c r="D26" s="32">
        <v>185000</v>
      </c>
      <c r="E26" s="39">
        <v>176160.72</v>
      </c>
      <c r="F26" s="70">
        <f t="shared" si="2"/>
        <v>8839.279999999999</v>
      </c>
    </row>
    <row r="27" spans="1:6" s="1" customFormat="1" ht="16.5" customHeight="1">
      <c r="A27" s="69" t="s">
        <v>185</v>
      </c>
      <c r="B27" s="40" t="s">
        <v>167</v>
      </c>
      <c r="C27" s="38">
        <v>222</v>
      </c>
      <c r="D27" s="32">
        <v>10000</v>
      </c>
      <c r="E27" s="39">
        <v>0</v>
      </c>
      <c r="F27" s="70">
        <f t="shared" si="2"/>
        <v>10000</v>
      </c>
    </row>
    <row r="28" spans="1:6" s="1" customFormat="1" ht="17.25" customHeight="1">
      <c r="A28" s="69" t="s">
        <v>51</v>
      </c>
      <c r="B28" s="40" t="s">
        <v>167</v>
      </c>
      <c r="C28" s="38">
        <v>225</v>
      </c>
      <c r="D28" s="32">
        <v>70000</v>
      </c>
      <c r="E28" s="32">
        <v>39060.04</v>
      </c>
      <c r="F28" s="70">
        <f t="shared" si="2"/>
        <v>30939.96</v>
      </c>
    </row>
    <row r="29" spans="1:6" s="1" customFormat="1" ht="16.5" customHeight="1">
      <c r="A29" s="69" t="s">
        <v>52</v>
      </c>
      <c r="B29" s="40"/>
      <c r="C29" s="38"/>
      <c r="D29" s="32">
        <v>10000</v>
      </c>
      <c r="E29" s="32">
        <v>5000</v>
      </c>
      <c r="F29" s="70">
        <f t="shared" si="2"/>
        <v>5000</v>
      </c>
    </row>
    <row r="30" spans="1:6" s="1" customFormat="1" ht="18" customHeight="1">
      <c r="A30" s="69" t="s">
        <v>53</v>
      </c>
      <c r="B30" s="40"/>
      <c r="C30" s="38"/>
      <c r="D30" s="32">
        <v>30000</v>
      </c>
      <c r="E30" s="32">
        <v>9540</v>
      </c>
      <c r="F30" s="70">
        <f t="shared" si="2"/>
        <v>20460</v>
      </c>
    </row>
    <row r="31" spans="1:6" s="1" customFormat="1" ht="16.5" customHeight="1">
      <c r="A31" s="69" t="s">
        <v>54</v>
      </c>
      <c r="B31" s="40"/>
      <c r="C31" s="38"/>
      <c r="D31" s="32">
        <v>30000</v>
      </c>
      <c r="E31" s="32">
        <v>24520.04</v>
      </c>
      <c r="F31" s="70">
        <f t="shared" si="2"/>
        <v>5479.959999999999</v>
      </c>
    </row>
    <row r="32" spans="1:6" s="1" customFormat="1" ht="18" customHeight="1">
      <c r="A32" s="69" t="s">
        <v>55</v>
      </c>
      <c r="B32" s="40" t="s">
        <v>167</v>
      </c>
      <c r="C32" s="38" t="s">
        <v>56</v>
      </c>
      <c r="D32" s="32">
        <v>330000</v>
      </c>
      <c r="E32" s="32">
        <v>313739.89</v>
      </c>
      <c r="F32" s="70">
        <f aca="true" t="shared" si="3" ref="F32:F38">D32-E32</f>
        <v>16260.109999999986</v>
      </c>
    </row>
    <row r="33" spans="1:6" s="1" customFormat="1" ht="27.75" customHeight="1">
      <c r="A33" s="61" t="s">
        <v>57</v>
      </c>
      <c r="B33" s="25" t="s">
        <v>229</v>
      </c>
      <c r="C33" s="25" t="s">
        <v>72</v>
      </c>
      <c r="D33" s="34">
        <f>D34+D35+D36</f>
        <v>390000</v>
      </c>
      <c r="E33" s="34">
        <f>E34+E35+E36</f>
        <v>322993.69</v>
      </c>
      <c r="F33" s="62">
        <f t="shared" si="3"/>
        <v>67006.31</v>
      </c>
    </row>
    <row r="34" spans="1:6" s="1" customFormat="1" ht="18" customHeight="1">
      <c r="A34" s="69" t="s">
        <v>59</v>
      </c>
      <c r="B34" s="40" t="s">
        <v>167</v>
      </c>
      <c r="C34" s="38">
        <v>290</v>
      </c>
      <c r="D34" s="32">
        <v>300000</v>
      </c>
      <c r="E34" s="32">
        <v>261496.69</v>
      </c>
      <c r="F34" s="70">
        <f t="shared" si="3"/>
        <v>38503.31</v>
      </c>
    </row>
    <row r="35" spans="1:6" s="1" customFormat="1" ht="18" customHeight="1">
      <c r="A35" s="69" t="s">
        <v>60</v>
      </c>
      <c r="B35" s="40" t="s">
        <v>171</v>
      </c>
      <c r="C35" s="38">
        <v>290</v>
      </c>
      <c r="D35" s="32">
        <v>69000</v>
      </c>
      <c r="E35" s="32">
        <v>40673</v>
      </c>
      <c r="F35" s="70">
        <f t="shared" si="3"/>
        <v>28327</v>
      </c>
    </row>
    <row r="36" spans="1:6" s="1" customFormat="1" ht="18" customHeight="1">
      <c r="A36" s="69" t="s">
        <v>61</v>
      </c>
      <c r="B36" s="40" t="s">
        <v>172</v>
      </c>
      <c r="C36" s="38">
        <v>290</v>
      </c>
      <c r="D36" s="32">
        <v>21000</v>
      </c>
      <c r="E36" s="32">
        <v>20824</v>
      </c>
      <c r="F36" s="70">
        <f t="shared" si="3"/>
        <v>176</v>
      </c>
    </row>
    <row r="37" spans="1:6" s="1" customFormat="1" ht="17.25" customHeight="1">
      <c r="A37" s="61" t="s">
        <v>62</v>
      </c>
      <c r="B37" s="25" t="s">
        <v>167</v>
      </c>
      <c r="C37" s="16">
        <v>300</v>
      </c>
      <c r="D37" s="34">
        <f>D38+D42</f>
        <v>1180000</v>
      </c>
      <c r="E37" s="34">
        <f>E38+E42</f>
        <v>1008417.3</v>
      </c>
      <c r="F37" s="62">
        <f t="shared" si="3"/>
        <v>171582.69999999995</v>
      </c>
    </row>
    <row r="38" spans="1:6" s="1" customFormat="1" ht="16.5" customHeight="1">
      <c r="A38" s="69" t="s">
        <v>63</v>
      </c>
      <c r="B38" s="40" t="s">
        <v>167</v>
      </c>
      <c r="C38" s="38">
        <v>310</v>
      </c>
      <c r="D38" s="32">
        <v>80000</v>
      </c>
      <c r="E38" s="32">
        <v>52280</v>
      </c>
      <c r="F38" s="70">
        <f t="shared" si="3"/>
        <v>27720</v>
      </c>
    </row>
    <row r="39" spans="1:6" s="1" customFormat="1" ht="18.75" customHeight="1">
      <c r="A39" s="142" t="s">
        <v>64</v>
      </c>
      <c r="B39" s="143"/>
      <c r="C39" s="114"/>
      <c r="D39" s="144">
        <v>70000</v>
      </c>
      <c r="E39" s="144">
        <v>48780</v>
      </c>
      <c r="F39" s="141">
        <f>D39-E39</f>
        <v>21220</v>
      </c>
    </row>
    <row r="40" spans="1:6" s="1" customFormat="1" ht="12.75" hidden="1">
      <c r="A40" s="142"/>
      <c r="B40" s="143"/>
      <c r="C40" s="114"/>
      <c r="D40" s="144"/>
      <c r="E40" s="144"/>
      <c r="F40" s="141"/>
    </row>
    <row r="41" spans="1:6" s="1" customFormat="1" ht="23.25" customHeight="1">
      <c r="A41" s="69" t="s">
        <v>65</v>
      </c>
      <c r="B41" s="40"/>
      <c r="C41" s="23"/>
      <c r="D41" s="32">
        <v>10000</v>
      </c>
      <c r="E41" s="32">
        <v>3500</v>
      </c>
      <c r="F41" s="70">
        <f aca="true" t="shared" si="4" ref="F41:F46">D41-E41</f>
        <v>6500</v>
      </c>
    </row>
    <row r="42" spans="1:6" s="1" customFormat="1" ht="17.25" customHeight="1">
      <c r="A42" s="69" t="s">
        <v>66</v>
      </c>
      <c r="B42" s="40" t="s">
        <v>167</v>
      </c>
      <c r="C42" s="38" t="s">
        <v>67</v>
      </c>
      <c r="D42" s="32">
        <f>D43+D44</f>
        <v>1100000</v>
      </c>
      <c r="E42" s="32">
        <v>956137.3</v>
      </c>
      <c r="F42" s="70">
        <f t="shared" si="4"/>
        <v>143862.69999999995</v>
      </c>
    </row>
    <row r="43" spans="1:6" s="1" customFormat="1" ht="15.75" customHeight="1">
      <c r="A43" s="69" t="s">
        <v>68</v>
      </c>
      <c r="B43" s="40"/>
      <c r="C43" s="23"/>
      <c r="D43" s="32">
        <v>970000</v>
      </c>
      <c r="E43" s="32">
        <v>827638.3</v>
      </c>
      <c r="F43" s="70">
        <f t="shared" si="4"/>
        <v>142361.69999999995</v>
      </c>
    </row>
    <row r="44" spans="1:6" s="1" customFormat="1" ht="29.25" customHeight="1">
      <c r="A44" s="69" t="s">
        <v>69</v>
      </c>
      <c r="B44" s="40"/>
      <c r="C44" s="23"/>
      <c r="D44" s="32">
        <v>130000</v>
      </c>
      <c r="E44" s="39">
        <v>128499</v>
      </c>
      <c r="F44" s="70">
        <f t="shared" si="4"/>
        <v>1501</v>
      </c>
    </row>
    <row r="45" spans="1:6" s="1" customFormat="1" ht="16.5" customHeight="1">
      <c r="A45" s="61" t="s">
        <v>70</v>
      </c>
      <c r="B45" s="25" t="s">
        <v>71</v>
      </c>
      <c r="C45" s="16" t="s">
        <v>72</v>
      </c>
      <c r="D45" s="34">
        <v>0</v>
      </c>
      <c r="E45" s="33">
        <v>0</v>
      </c>
      <c r="F45" s="62">
        <f t="shared" si="4"/>
        <v>0</v>
      </c>
    </row>
    <row r="46" spans="1:8" ht="16.5" customHeight="1">
      <c r="A46" s="69" t="s">
        <v>182</v>
      </c>
      <c r="B46" s="40"/>
      <c r="C46" s="38">
        <v>290</v>
      </c>
      <c r="D46" s="32">
        <v>0</v>
      </c>
      <c r="E46" s="39">
        <v>0</v>
      </c>
      <c r="F46" s="70">
        <f t="shared" si="4"/>
        <v>0</v>
      </c>
      <c r="H46" s="10" t="s">
        <v>240</v>
      </c>
    </row>
    <row r="47" spans="1:6" s="1" customFormat="1" ht="19.5" customHeight="1">
      <c r="A47" s="63" t="s">
        <v>73</v>
      </c>
      <c r="B47" s="25" t="s">
        <v>74</v>
      </c>
      <c r="C47" s="16" t="s">
        <v>72</v>
      </c>
      <c r="D47" s="34">
        <f>D48</f>
        <v>58263000</v>
      </c>
      <c r="E47" s="33">
        <f>E48</f>
        <v>53437343.84</v>
      </c>
      <c r="F47" s="62">
        <f aca="true" t="shared" si="5" ref="F47:F53">D47-E47</f>
        <v>4825656.159999996</v>
      </c>
    </row>
    <row r="48" spans="1:6" s="1" customFormat="1" ht="16.5" customHeight="1">
      <c r="A48" s="61" t="s">
        <v>75</v>
      </c>
      <c r="B48" s="25" t="s">
        <v>76</v>
      </c>
      <c r="C48" s="16" t="s">
        <v>72</v>
      </c>
      <c r="D48" s="34">
        <f>D49+D50+D51+D52+D53</f>
        <v>58263000</v>
      </c>
      <c r="E48" s="34">
        <f>E49+E50+E51+E52+E53</f>
        <v>53437343.84</v>
      </c>
      <c r="F48" s="62">
        <f t="shared" si="5"/>
        <v>4825656.159999996</v>
      </c>
    </row>
    <row r="49" spans="1:6" ht="16.5" customHeight="1">
      <c r="A49" s="69" t="s">
        <v>228</v>
      </c>
      <c r="B49" s="40" t="s">
        <v>227</v>
      </c>
      <c r="C49" s="38">
        <v>223</v>
      </c>
      <c r="D49" s="32">
        <v>6300000</v>
      </c>
      <c r="E49" s="32">
        <v>5443546.66</v>
      </c>
      <c r="F49" s="70">
        <f t="shared" si="5"/>
        <v>856453.3399999999</v>
      </c>
    </row>
    <row r="50" spans="1:6" ht="17.25" customHeight="1">
      <c r="A50" s="69" t="s">
        <v>77</v>
      </c>
      <c r="B50" s="40" t="s">
        <v>78</v>
      </c>
      <c r="C50" s="38">
        <v>225</v>
      </c>
      <c r="D50" s="32">
        <v>3050000</v>
      </c>
      <c r="E50" s="32">
        <v>3030112.1</v>
      </c>
      <c r="F50" s="70">
        <f t="shared" si="5"/>
        <v>19887.899999999907</v>
      </c>
    </row>
    <row r="51" spans="1:6" ht="18" customHeight="1">
      <c r="A51" s="69" t="s">
        <v>63</v>
      </c>
      <c r="B51" s="40" t="s">
        <v>78</v>
      </c>
      <c r="C51" s="38" t="s">
        <v>79</v>
      </c>
      <c r="D51" s="32">
        <v>0</v>
      </c>
      <c r="E51" s="32"/>
      <c r="F51" s="70">
        <f t="shared" si="5"/>
        <v>0</v>
      </c>
    </row>
    <row r="52" spans="1:6" ht="16.5" customHeight="1">
      <c r="A52" s="69" t="s">
        <v>66</v>
      </c>
      <c r="B52" s="40" t="s">
        <v>78</v>
      </c>
      <c r="C52" s="38" t="s">
        <v>67</v>
      </c>
      <c r="D52" s="32">
        <v>111000</v>
      </c>
      <c r="E52" s="32">
        <v>73000.88</v>
      </c>
      <c r="F52" s="70">
        <f t="shared" si="5"/>
        <v>37999.119999999995</v>
      </c>
    </row>
    <row r="53" spans="1:6" ht="53.25" customHeight="1">
      <c r="A53" s="142" t="s">
        <v>80</v>
      </c>
      <c r="B53" s="143" t="s">
        <v>81</v>
      </c>
      <c r="C53" s="145" t="s">
        <v>82</v>
      </c>
      <c r="D53" s="144">
        <v>48802000</v>
      </c>
      <c r="E53" s="144">
        <v>44890684.2</v>
      </c>
      <c r="F53" s="141">
        <f t="shared" si="5"/>
        <v>3911315.799999997</v>
      </c>
    </row>
    <row r="54" spans="1:6" s="1" customFormat="1" ht="12.75" hidden="1">
      <c r="A54" s="142"/>
      <c r="B54" s="143"/>
      <c r="C54" s="145"/>
      <c r="D54" s="144"/>
      <c r="E54" s="144"/>
      <c r="F54" s="141"/>
    </row>
    <row r="55" spans="1:6" s="1" customFormat="1" ht="12.75" hidden="1">
      <c r="A55" s="142"/>
      <c r="B55" s="143"/>
      <c r="C55" s="145"/>
      <c r="D55" s="144"/>
      <c r="E55" s="144"/>
      <c r="F55" s="141"/>
    </row>
    <row r="56" spans="1:6" s="1" customFormat="1" ht="12.75" hidden="1">
      <c r="A56" s="142"/>
      <c r="B56" s="143"/>
      <c r="C56" s="145"/>
      <c r="D56" s="144"/>
      <c r="E56" s="144"/>
      <c r="F56" s="141"/>
    </row>
    <row r="57" spans="1:6" s="1" customFormat="1" ht="12.75" hidden="1">
      <c r="A57" s="142"/>
      <c r="B57" s="143"/>
      <c r="C57" s="145"/>
      <c r="D57" s="144"/>
      <c r="E57" s="144"/>
      <c r="F57" s="141"/>
    </row>
    <row r="58" spans="1:6" s="1" customFormat="1" ht="12.75">
      <c r="A58" s="61" t="s">
        <v>175</v>
      </c>
      <c r="B58" s="25" t="s">
        <v>177</v>
      </c>
      <c r="C58" s="16" t="s">
        <v>72</v>
      </c>
      <c r="D58" s="34">
        <f>D59+D61</f>
        <v>51000</v>
      </c>
      <c r="E58" s="34">
        <f>E59+E61</f>
        <v>51000</v>
      </c>
      <c r="F58" s="62">
        <f aca="true" t="shared" si="6" ref="F58:F64">D58-E58</f>
        <v>0</v>
      </c>
    </row>
    <row r="59" spans="1:6" s="1" customFormat="1" ht="12.75">
      <c r="A59" s="61" t="s">
        <v>235</v>
      </c>
      <c r="B59" s="25" t="s">
        <v>236</v>
      </c>
      <c r="C59" s="16" t="s">
        <v>72</v>
      </c>
      <c r="D59" s="34">
        <v>15000</v>
      </c>
      <c r="E59" s="34">
        <v>15000</v>
      </c>
      <c r="F59" s="62">
        <f t="shared" si="6"/>
        <v>0</v>
      </c>
    </row>
    <row r="60" spans="1:6" ht="12.75">
      <c r="A60" s="69" t="s">
        <v>55</v>
      </c>
      <c r="B60" s="40" t="s">
        <v>237</v>
      </c>
      <c r="C60" s="38">
        <v>290</v>
      </c>
      <c r="D60" s="32">
        <v>15000</v>
      </c>
      <c r="E60" s="32">
        <v>15000</v>
      </c>
      <c r="F60" s="70">
        <f t="shared" si="6"/>
        <v>0</v>
      </c>
    </row>
    <row r="61" spans="1:6" s="1" customFormat="1" ht="12.75">
      <c r="A61" s="61" t="s">
        <v>176</v>
      </c>
      <c r="B61" s="25" t="s">
        <v>178</v>
      </c>
      <c r="C61" s="16" t="s">
        <v>72</v>
      </c>
      <c r="D61" s="34">
        <v>36000</v>
      </c>
      <c r="E61" s="34">
        <f>E62</f>
        <v>36000</v>
      </c>
      <c r="F61" s="62">
        <f t="shared" si="6"/>
        <v>0</v>
      </c>
    </row>
    <row r="62" spans="1:6" ht="12.75">
      <c r="A62" s="69" t="s">
        <v>55</v>
      </c>
      <c r="B62" s="40" t="s">
        <v>179</v>
      </c>
      <c r="C62" s="38">
        <v>290</v>
      </c>
      <c r="D62" s="32">
        <v>36000</v>
      </c>
      <c r="E62" s="32">
        <v>36000</v>
      </c>
      <c r="F62" s="70">
        <f t="shared" si="6"/>
        <v>0</v>
      </c>
    </row>
    <row r="63" spans="1:6" s="1" customFormat="1" ht="12.75">
      <c r="A63" s="61" t="s">
        <v>83</v>
      </c>
      <c r="B63" s="25" t="s">
        <v>84</v>
      </c>
      <c r="C63" s="16" t="s">
        <v>72</v>
      </c>
      <c r="D63" s="34">
        <f>D64+D67</f>
        <v>587000</v>
      </c>
      <c r="E63" s="34">
        <f>E64+E67</f>
        <v>488582</v>
      </c>
      <c r="F63" s="62">
        <f t="shared" si="6"/>
        <v>98418</v>
      </c>
    </row>
    <row r="64" spans="1:6" s="1" customFormat="1" ht="12.75">
      <c r="A64" s="61" t="s">
        <v>85</v>
      </c>
      <c r="B64" s="25" t="s">
        <v>86</v>
      </c>
      <c r="C64" s="16" t="s">
        <v>72</v>
      </c>
      <c r="D64" s="34">
        <f>D65</f>
        <v>580000</v>
      </c>
      <c r="E64" s="34">
        <f>E65</f>
        <v>481582</v>
      </c>
      <c r="F64" s="62">
        <f t="shared" si="6"/>
        <v>98418</v>
      </c>
    </row>
    <row r="65" spans="1:6" s="1" customFormat="1" ht="53.25" customHeight="1">
      <c r="A65" s="135" t="s">
        <v>80</v>
      </c>
      <c r="B65" s="138" t="s">
        <v>87</v>
      </c>
      <c r="C65" s="147" t="s">
        <v>82</v>
      </c>
      <c r="D65" s="136">
        <v>580000</v>
      </c>
      <c r="E65" s="136">
        <v>481582</v>
      </c>
      <c r="F65" s="137">
        <v>98418</v>
      </c>
    </row>
    <row r="66" spans="1:6" s="1" customFormat="1" ht="12.75" customHeight="1" hidden="1">
      <c r="A66" s="135"/>
      <c r="B66" s="138"/>
      <c r="C66" s="147"/>
      <c r="D66" s="136"/>
      <c r="E66" s="136"/>
      <c r="F66" s="137"/>
    </row>
    <row r="67" spans="1:6" s="1" customFormat="1" ht="25.5">
      <c r="A67" s="61" t="s">
        <v>88</v>
      </c>
      <c r="B67" s="25" t="s">
        <v>89</v>
      </c>
      <c r="C67" s="16">
        <v>0</v>
      </c>
      <c r="D67" s="34">
        <f>D68+D69+D70</f>
        <v>7000</v>
      </c>
      <c r="E67" s="34">
        <f>E68+E69+E70</f>
        <v>7000</v>
      </c>
      <c r="F67" s="62">
        <v>240000</v>
      </c>
    </row>
    <row r="68" spans="1:6" s="1" customFormat="1" ht="18.75" customHeight="1">
      <c r="A68" s="61" t="s">
        <v>90</v>
      </c>
      <c r="B68" s="25" t="s">
        <v>91</v>
      </c>
      <c r="C68" s="16" t="s">
        <v>56</v>
      </c>
      <c r="D68" s="34">
        <v>0</v>
      </c>
      <c r="E68" s="34">
        <v>0</v>
      </c>
      <c r="F68" s="62">
        <v>240000</v>
      </c>
    </row>
    <row r="69" spans="1:6" s="1" customFormat="1" ht="18.75" customHeight="1">
      <c r="A69" s="61" t="s">
        <v>187</v>
      </c>
      <c r="B69" s="25" t="s">
        <v>180</v>
      </c>
      <c r="C69" s="16">
        <v>226</v>
      </c>
      <c r="D69" s="34">
        <v>0</v>
      </c>
      <c r="E69" s="34"/>
      <c r="F69" s="62">
        <v>0</v>
      </c>
    </row>
    <row r="70" spans="1:6" s="1" customFormat="1" ht="18.75" customHeight="1">
      <c r="A70" s="61" t="s">
        <v>182</v>
      </c>
      <c r="B70" s="25" t="s">
        <v>180</v>
      </c>
      <c r="C70" s="16">
        <v>290</v>
      </c>
      <c r="D70" s="34">
        <v>7000</v>
      </c>
      <c r="E70" s="34">
        <v>7000</v>
      </c>
      <c r="F70" s="62">
        <f aca="true" t="shared" si="7" ref="F70:F81">D70-E70</f>
        <v>0</v>
      </c>
    </row>
    <row r="71" spans="1:6" s="1" customFormat="1" ht="18.75" customHeight="1">
      <c r="A71" s="61" t="s">
        <v>183</v>
      </c>
      <c r="B71" s="25" t="s">
        <v>184</v>
      </c>
      <c r="C71" s="16">
        <v>0</v>
      </c>
      <c r="D71" s="34">
        <f>D72</f>
        <v>10000</v>
      </c>
      <c r="E71" s="34">
        <f>E72</f>
        <v>10000</v>
      </c>
      <c r="F71" s="62">
        <f t="shared" si="7"/>
        <v>0</v>
      </c>
    </row>
    <row r="72" spans="1:6" s="1" customFormat="1" ht="18.75" customHeight="1">
      <c r="A72" s="61" t="s">
        <v>188</v>
      </c>
      <c r="B72" s="25" t="s">
        <v>184</v>
      </c>
      <c r="C72" s="16">
        <v>290</v>
      </c>
      <c r="D72" s="34">
        <v>10000</v>
      </c>
      <c r="E72" s="34">
        <v>10000</v>
      </c>
      <c r="F72" s="62">
        <f t="shared" si="7"/>
        <v>0</v>
      </c>
    </row>
    <row r="73" spans="1:6" s="1" customFormat="1" ht="18.75" customHeight="1">
      <c r="A73" s="61" t="s">
        <v>92</v>
      </c>
      <c r="B73" s="25" t="s">
        <v>93</v>
      </c>
      <c r="C73" s="16" t="s">
        <v>72</v>
      </c>
      <c r="D73" s="34">
        <f>D74+D76</f>
        <v>1225000</v>
      </c>
      <c r="E73" s="34">
        <f>E74+E76</f>
        <v>1196522.03</v>
      </c>
      <c r="F73" s="62">
        <f t="shared" si="7"/>
        <v>28477.969999999972</v>
      </c>
    </row>
    <row r="74" spans="1:6" s="1" customFormat="1" ht="17.25" customHeight="1">
      <c r="A74" s="61" t="s">
        <v>94</v>
      </c>
      <c r="B74" s="25" t="s">
        <v>95</v>
      </c>
      <c r="C74" s="16" t="s">
        <v>72</v>
      </c>
      <c r="D74" s="34">
        <f>D75</f>
        <v>700000</v>
      </c>
      <c r="E74" s="34">
        <f>E75</f>
        <v>677707.44</v>
      </c>
      <c r="F74" s="62">
        <f t="shared" si="7"/>
        <v>22292.560000000056</v>
      </c>
    </row>
    <row r="75" spans="1:6" s="1" customFormat="1" ht="18" customHeight="1">
      <c r="A75" s="69" t="s">
        <v>96</v>
      </c>
      <c r="B75" s="40" t="s">
        <v>97</v>
      </c>
      <c r="C75" s="38" t="s">
        <v>98</v>
      </c>
      <c r="D75" s="32">
        <v>700000</v>
      </c>
      <c r="E75" s="32">
        <v>677707.44</v>
      </c>
      <c r="F75" s="70">
        <f t="shared" si="7"/>
        <v>22292.560000000056</v>
      </c>
    </row>
    <row r="76" spans="1:6" s="1" customFormat="1" ht="18" customHeight="1">
      <c r="A76" s="61" t="s">
        <v>99</v>
      </c>
      <c r="B76" s="25" t="s">
        <v>100</v>
      </c>
      <c r="C76" s="16" t="s">
        <v>72</v>
      </c>
      <c r="D76" s="34">
        <f>D77+D78+D79+D80+D81</f>
        <v>525000</v>
      </c>
      <c r="E76" s="34">
        <f>E79+E80+E81+E77+E78</f>
        <v>518814.59</v>
      </c>
      <c r="F76" s="62">
        <f t="shared" si="7"/>
        <v>6185.409999999974</v>
      </c>
    </row>
    <row r="77" spans="1:6" s="1" customFormat="1" ht="18" customHeight="1">
      <c r="A77" s="69" t="s">
        <v>230</v>
      </c>
      <c r="B77" s="40" t="s">
        <v>181</v>
      </c>
      <c r="C77" s="38">
        <v>226</v>
      </c>
      <c r="D77" s="32">
        <v>27000</v>
      </c>
      <c r="E77" s="32">
        <v>26000.83</v>
      </c>
      <c r="F77" s="70">
        <f t="shared" si="7"/>
        <v>999.1699999999983</v>
      </c>
    </row>
    <row r="78" spans="1:6" s="1" customFormat="1" ht="24.75" customHeight="1">
      <c r="A78" s="69" t="s">
        <v>186</v>
      </c>
      <c r="B78" s="40" t="s">
        <v>181</v>
      </c>
      <c r="C78" s="38">
        <v>290</v>
      </c>
      <c r="D78" s="32">
        <v>10000</v>
      </c>
      <c r="E78" s="32">
        <v>10000</v>
      </c>
      <c r="F78" s="70">
        <f t="shared" si="7"/>
        <v>0</v>
      </c>
    </row>
    <row r="79" spans="1:6" s="1" customFormat="1" ht="25.5">
      <c r="A79" s="69" t="s">
        <v>189</v>
      </c>
      <c r="B79" s="40" t="s">
        <v>101</v>
      </c>
      <c r="C79" s="38" t="s">
        <v>102</v>
      </c>
      <c r="D79" s="32">
        <v>218000</v>
      </c>
      <c r="E79" s="32">
        <v>218000</v>
      </c>
      <c r="F79" s="70">
        <f t="shared" si="7"/>
        <v>0</v>
      </c>
    </row>
    <row r="80" spans="1:6" s="1" customFormat="1" ht="12.75">
      <c r="A80" s="69" t="s">
        <v>146</v>
      </c>
      <c r="B80" s="40" t="s">
        <v>103</v>
      </c>
      <c r="C80" s="38" t="s">
        <v>56</v>
      </c>
      <c r="D80" s="32">
        <v>26000</v>
      </c>
      <c r="E80" s="32">
        <v>20813.76</v>
      </c>
      <c r="F80" s="70">
        <f t="shared" si="7"/>
        <v>5186.240000000002</v>
      </c>
    </row>
    <row r="81" spans="1:6" s="1" customFormat="1" ht="12.75">
      <c r="A81" s="69" t="s">
        <v>147</v>
      </c>
      <c r="B81" s="40" t="s">
        <v>104</v>
      </c>
      <c r="C81" s="38" t="s">
        <v>102</v>
      </c>
      <c r="D81" s="32">
        <v>244000</v>
      </c>
      <c r="E81" s="32">
        <v>244000</v>
      </c>
      <c r="F81" s="70">
        <f t="shared" si="7"/>
        <v>0</v>
      </c>
    </row>
    <row r="82" spans="1:6" s="1" customFormat="1" ht="18.75" customHeight="1">
      <c r="A82" s="61" t="s">
        <v>105</v>
      </c>
      <c r="B82" s="25" t="s">
        <v>106</v>
      </c>
      <c r="C82" s="16" t="s">
        <v>72</v>
      </c>
      <c r="D82" s="34">
        <f>D83</f>
        <v>777000</v>
      </c>
      <c r="E82" s="34">
        <f>E83</f>
        <v>595730</v>
      </c>
      <c r="F82" s="62">
        <f aca="true" t="shared" si="8" ref="F82:F89">D82-E82</f>
        <v>181270</v>
      </c>
    </row>
    <row r="83" spans="1:6" s="1" customFormat="1" ht="18" customHeight="1">
      <c r="A83" s="61" t="s">
        <v>107</v>
      </c>
      <c r="B83" s="25" t="s">
        <v>108</v>
      </c>
      <c r="C83" s="16" t="s">
        <v>72</v>
      </c>
      <c r="D83" s="34">
        <f>D84+D85+D86</f>
        <v>777000</v>
      </c>
      <c r="E83" s="34">
        <f>E84+E85+E86</f>
        <v>595730</v>
      </c>
      <c r="F83" s="62">
        <f t="shared" si="8"/>
        <v>181270</v>
      </c>
    </row>
    <row r="84" spans="1:6" s="1" customFormat="1" ht="15.75" customHeight="1">
      <c r="A84" s="69" t="s">
        <v>109</v>
      </c>
      <c r="B84" s="40" t="s">
        <v>110</v>
      </c>
      <c r="C84" s="38" t="s">
        <v>58</v>
      </c>
      <c r="D84" s="32">
        <v>0</v>
      </c>
      <c r="E84" s="39">
        <v>0</v>
      </c>
      <c r="F84" s="70">
        <f t="shared" si="8"/>
        <v>0</v>
      </c>
    </row>
    <row r="85" spans="1:6" s="1" customFormat="1" ht="15.75" customHeight="1">
      <c r="A85" s="69" t="s">
        <v>174</v>
      </c>
      <c r="B85" s="40" t="s">
        <v>173</v>
      </c>
      <c r="C85" s="38">
        <v>290</v>
      </c>
      <c r="D85" s="32">
        <v>77000</v>
      </c>
      <c r="E85" s="39">
        <v>62000</v>
      </c>
      <c r="F85" s="70">
        <f t="shared" si="8"/>
        <v>15000</v>
      </c>
    </row>
    <row r="86" spans="1:6" s="1" customFormat="1" ht="52.5" customHeight="1">
      <c r="A86" s="61" t="s">
        <v>111</v>
      </c>
      <c r="B86" s="25" t="s">
        <v>112</v>
      </c>
      <c r="C86" s="16" t="s">
        <v>82</v>
      </c>
      <c r="D86" s="34">
        <v>700000</v>
      </c>
      <c r="E86" s="33">
        <v>533730</v>
      </c>
      <c r="F86" s="62">
        <f t="shared" si="8"/>
        <v>166270</v>
      </c>
    </row>
    <row r="87" spans="1:6" s="1" customFormat="1" ht="20.25" customHeight="1">
      <c r="A87" s="61" t="s">
        <v>113</v>
      </c>
      <c r="B87" s="25" t="s">
        <v>114</v>
      </c>
      <c r="C87" s="16" t="s">
        <v>72</v>
      </c>
      <c r="D87" s="34">
        <f>D88</f>
        <v>1560000</v>
      </c>
      <c r="E87" s="33">
        <f>E88</f>
        <v>1544522.05</v>
      </c>
      <c r="F87" s="62">
        <f t="shared" si="8"/>
        <v>15477.949999999953</v>
      </c>
    </row>
    <row r="88" spans="1:6" s="1" customFormat="1" ht="12.75">
      <c r="A88" s="69" t="s">
        <v>115</v>
      </c>
      <c r="B88" s="40" t="s">
        <v>116</v>
      </c>
      <c r="C88" s="23" t="s">
        <v>72</v>
      </c>
      <c r="D88" s="32">
        <f>D89</f>
        <v>1560000</v>
      </c>
      <c r="E88" s="39">
        <v>1544522.05</v>
      </c>
      <c r="F88" s="70">
        <f t="shared" si="8"/>
        <v>15477.949999999953</v>
      </c>
    </row>
    <row r="89" spans="1:6" s="1" customFormat="1" ht="49.5" customHeight="1">
      <c r="A89" s="69" t="s">
        <v>117</v>
      </c>
      <c r="B89" s="40" t="s">
        <v>118</v>
      </c>
      <c r="C89" s="38" t="s">
        <v>82</v>
      </c>
      <c r="D89" s="32">
        <v>1560000</v>
      </c>
      <c r="E89" s="39">
        <v>1544522.05</v>
      </c>
      <c r="F89" s="70">
        <f t="shared" si="8"/>
        <v>15477.949999999953</v>
      </c>
    </row>
    <row r="90" spans="1:6" s="1" customFormat="1" ht="22.5" customHeight="1" thickBot="1">
      <c r="A90" s="64" t="s">
        <v>119</v>
      </c>
      <c r="B90" s="65"/>
      <c r="C90" s="66"/>
      <c r="D90" s="67">
        <f>D4+D47+D63+D73+D82+D87+D58+D71</f>
        <v>71791000</v>
      </c>
      <c r="E90" s="67">
        <f>E4+E47+E63+E73+E82+E87+E58+E71</f>
        <v>65818639.64</v>
      </c>
      <c r="F90" s="68">
        <f>D90-E90</f>
        <v>5972360.359999999</v>
      </c>
    </row>
  </sheetData>
  <sheetProtection/>
  <mergeCells count="28">
    <mergeCell ref="B2:C2"/>
    <mergeCell ref="E65:E66"/>
    <mergeCell ref="F65:F66"/>
    <mergeCell ref="A65:A66"/>
    <mergeCell ref="B65:B66"/>
    <mergeCell ref="C65:C66"/>
    <mergeCell ref="D65:D66"/>
    <mergeCell ref="E39:E40"/>
    <mergeCell ref="F39:F40"/>
    <mergeCell ref="A53:A57"/>
    <mergeCell ref="F53:F57"/>
    <mergeCell ref="A39:A40"/>
    <mergeCell ref="B39:B40"/>
    <mergeCell ref="C39:C40"/>
    <mergeCell ref="D39:D40"/>
    <mergeCell ref="B53:B57"/>
    <mergeCell ref="C53:C57"/>
    <mergeCell ref="D53:D57"/>
    <mergeCell ref="E53:E57"/>
    <mergeCell ref="A11:A12"/>
    <mergeCell ref="D11:D12"/>
    <mergeCell ref="E11:E12"/>
    <mergeCell ref="F21:F22"/>
    <mergeCell ref="F11:F12"/>
    <mergeCell ref="B21:B22"/>
    <mergeCell ref="C21:C22"/>
    <mergeCell ref="D21:D22"/>
    <mergeCell ref="E21:E22"/>
  </mergeCells>
  <printOptions/>
  <pageMargins left="0.75" right="0.75" top="0.35" bottom="0.36" header="0.5" footer="0.5"/>
  <pageSetup horizontalDpi="600" verticalDpi="600" orientation="landscape" paperSize="9" scale="99" r:id="rId1"/>
  <rowBreaks count="1" manualBreakCount="1">
    <brk id="6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J8" sqref="J8"/>
    </sheetView>
  </sheetViews>
  <sheetFormatPr defaultColWidth="9.00390625" defaultRowHeight="12.75"/>
  <cols>
    <col min="1" max="1" width="45.875" style="22" customWidth="1"/>
    <col min="2" max="2" width="8.875" style="22" customWidth="1"/>
    <col min="3" max="3" width="32.00390625" style="22" customWidth="1"/>
    <col min="4" max="4" width="20.75390625" style="22" customWidth="1"/>
    <col min="5" max="5" width="22.00390625" style="22" customWidth="1"/>
    <col min="6" max="6" width="2.25390625" style="22" hidden="1" customWidth="1"/>
    <col min="7" max="16384" width="9.125" style="22" customWidth="1"/>
  </cols>
  <sheetData>
    <row r="1" spans="1:8" s="17" customFormat="1" ht="15">
      <c r="A1" s="165" t="s">
        <v>158</v>
      </c>
      <c r="B1" s="166"/>
      <c r="C1" s="166"/>
      <c r="D1" s="166"/>
      <c r="E1" s="166"/>
      <c r="G1" s="26"/>
      <c r="H1" s="26"/>
    </row>
    <row r="2" spans="2:8" s="17" customFormat="1" ht="15.75" thickBot="1">
      <c r="B2" s="6"/>
      <c r="C2" s="6"/>
      <c r="D2" s="18"/>
      <c r="G2" s="26"/>
      <c r="H2" s="26"/>
    </row>
    <row r="3" spans="1:8" s="17" customFormat="1" ht="15">
      <c r="A3" s="175" t="s">
        <v>3</v>
      </c>
      <c r="B3" s="167" t="s">
        <v>120</v>
      </c>
      <c r="C3" s="167" t="s">
        <v>159</v>
      </c>
      <c r="D3" s="170" t="s">
        <v>160</v>
      </c>
      <c r="E3" s="180" t="s">
        <v>121</v>
      </c>
      <c r="F3" s="181"/>
      <c r="G3" s="28"/>
      <c r="H3" s="27"/>
    </row>
    <row r="4" spans="1:8" s="17" customFormat="1" ht="15">
      <c r="A4" s="176"/>
      <c r="B4" s="178"/>
      <c r="C4" s="168"/>
      <c r="D4" s="171"/>
      <c r="E4" s="182"/>
      <c r="F4" s="183"/>
      <c r="G4" s="28"/>
      <c r="H4" s="27"/>
    </row>
    <row r="5" spans="1:8" s="17" customFormat="1" ht="61.5" customHeight="1" thickBot="1">
      <c r="A5" s="177"/>
      <c r="B5" s="179"/>
      <c r="C5" s="169"/>
      <c r="D5" s="172"/>
      <c r="E5" s="184"/>
      <c r="F5" s="185"/>
      <c r="G5" s="28"/>
      <c r="H5" s="27"/>
    </row>
    <row r="6" spans="1:8" s="17" customFormat="1" ht="30.75" thickBot="1">
      <c r="A6" s="19" t="s">
        <v>122</v>
      </c>
      <c r="B6" s="88" t="s">
        <v>123</v>
      </c>
      <c r="C6" s="88" t="s">
        <v>124</v>
      </c>
      <c r="D6" s="21"/>
      <c r="E6" s="152"/>
      <c r="F6" s="153"/>
      <c r="G6" s="148"/>
      <c r="H6" s="149"/>
    </row>
    <row r="7" spans="1:8" s="17" customFormat="1" ht="15.75" thickBot="1">
      <c r="A7" s="19" t="s">
        <v>148</v>
      </c>
      <c r="B7" s="88"/>
      <c r="C7" s="20"/>
      <c r="D7" s="21"/>
      <c r="E7" s="150"/>
      <c r="F7" s="151"/>
      <c r="G7" s="148"/>
      <c r="H7" s="149"/>
    </row>
    <row r="8" spans="1:8" s="17" customFormat="1" ht="30.75" thickBot="1">
      <c r="A8" s="19" t="s">
        <v>125</v>
      </c>
      <c r="B8" s="88" t="s">
        <v>126</v>
      </c>
      <c r="C8" s="20"/>
      <c r="D8" s="21"/>
      <c r="E8" s="150"/>
      <c r="F8" s="151"/>
      <c r="G8" s="148"/>
      <c r="H8" s="149"/>
    </row>
    <row r="9" spans="1:8" s="17" customFormat="1" ht="15.75" thickBot="1">
      <c r="A9" s="19" t="s">
        <v>127</v>
      </c>
      <c r="B9" s="20"/>
      <c r="C9" s="20"/>
      <c r="D9" s="21"/>
      <c r="E9" s="150"/>
      <c r="F9" s="151"/>
      <c r="G9" s="148"/>
      <c r="H9" s="149"/>
    </row>
    <row r="10" spans="1:8" s="17" customFormat="1" ht="15.75" thickBot="1">
      <c r="A10" s="19" t="s">
        <v>128</v>
      </c>
      <c r="B10" s="20" t="s">
        <v>129</v>
      </c>
      <c r="C10" s="20" t="s">
        <v>130</v>
      </c>
      <c r="D10" s="21">
        <v>0</v>
      </c>
      <c r="E10" s="156">
        <f>E12-E11</f>
        <v>124199.3900000006</v>
      </c>
      <c r="F10" s="157"/>
      <c r="G10" s="158"/>
      <c r="H10" s="159"/>
    </row>
    <row r="11" spans="1:8" s="17" customFormat="1" ht="15.75" thickBot="1">
      <c r="A11" s="19" t="s">
        <v>131</v>
      </c>
      <c r="B11" s="20" t="s">
        <v>132</v>
      </c>
      <c r="C11" s="20" t="s">
        <v>133</v>
      </c>
      <c r="D11" s="29">
        <v>71791000</v>
      </c>
      <c r="E11" s="41">
        <v>65954360.16</v>
      </c>
      <c r="F11" s="160"/>
      <c r="G11" s="160"/>
      <c r="H11" s="42"/>
    </row>
    <row r="12" spans="1:8" s="17" customFormat="1" ht="15.75" thickBot="1">
      <c r="A12" s="19" t="s">
        <v>134</v>
      </c>
      <c r="B12" s="20" t="s">
        <v>135</v>
      </c>
      <c r="C12" s="20" t="s">
        <v>136</v>
      </c>
      <c r="D12" s="29">
        <v>71791000</v>
      </c>
      <c r="E12" s="161">
        <v>66078559.55</v>
      </c>
      <c r="F12" s="162"/>
      <c r="G12" s="158"/>
      <c r="H12" s="159"/>
    </row>
    <row r="13" spans="1:4" s="17" customFormat="1" ht="15" customHeight="1">
      <c r="A13" s="6" t="s">
        <v>137</v>
      </c>
      <c r="B13" s="6"/>
      <c r="C13" s="6"/>
      <c r="D13" s="18"/>
    </row>
    <row r="14" spans="1:4" s="17" customFormat="1" ht="15" hidden="1">
      <c r="A14" s="6" t="s">
        <v>138</v>
      </c>
      <c r="B14" s="6"/>
      <c r="C14" s="6"/>
      <c r="D14" s="18"/>
    </row>
    <row r="15" spans="1:5" s="17" customFormat="1" ht="15">
      <c r="A15" s="173" t="s">
        <v>243</v>
      </c>
      <c r="B15" s="174"/>
      <c r="C15" s="174"/>
      <c r="D15" s="174"/>
      <c r="E15" s="174"/>
    </row>
    <row r="16" spans="1:5" s="17" customFormat="1" ht="15">
      <c r="A16" s="6" t="s">
        <v>139</v>
      </c>
      <c r="B16" s="6"/>
      <c r="C16" s="6"/>
      <c r="D16" s="163" t="s">
        <v>242</v>
      </c>
      <c r="E16" s="164"/>
    </row>
    <row r="17" spans="1:4" s="17" customFormat="1" ht="15">
      <c r="A17" s="17" t="s">
        <v>190</v>
      </c>
      <c r="B17" s="6"/>
      <c r="C17" s="6"/>
      <c r="D17" s="18"/>
    </row>
    <row r="18" spans="1:4" s="17" customFormat="1" ht="15">
      <c r="A18" s="17" t="s">
        <v>140</v>
      </c>
      <c r="B18" s="154" t="s">
        <v>191</v>
      </c>
      <c r="C18" s="155"/>
      <c r="D18" s="155"/>
    </row>
    <row r="19" spans="2:4" s="17" customFormat="1" ht="15">
      <c r="B19" s="6"/>
      <c r="C19" s="6"/>
      <c r="D19" s="18"/>
    </row>
    <row r="20" spans="2:4" s="17" customFormat="1" ht="1.5" customHeight="1">
      <c r="B20" s="6"/>
      <c r="C20" s="6"/>
      <c r="D20" s="18"/>
    </row>
    <row r="21" spans="1:4" s="17" customFormat="1" ht="15">
      <c r="A21" s="17" t="s">
        <v>238</v>
      </c>
      <c r="B21" s="6"/>
      <c r="C21" s="6"/>
      <c r="D21" s="18"/>
    </row>
    <row r="22" spans="1:4" s="17" customFormat="1" ht="15">
      <c r="A22" s="17" t="s">
        <v>141</v>
      </c>
      <c r="B22" s="154" t="s">
        <v>239</v>
      </c>
      <c r="C22" s="155"/>
      <c r="D22" s="155"/>
    </row>
    <row r="23" spans="1:4" s="17" customFormat="1" ht="15">
      <c r="A23" s="17" t="s">
        <v>142</v>
      </c>
      <c r="B23" s="6"/>
      <c r="C23" s="6"/>
      <c r="D23" s="18"/>
    </row>
    <row r="24" spans="1:4" s="17" customFormat="1" ht="1.5" customHeight="1">
      <c r="A24" s="17" t="s">
        <v>143</v>
      </c>
      <c r="B24" s="6"/>
      <c r="C24" s="6"/>
      <c r="D24" s="18"/>
    </row>
    <row r="25" spans="2:4" s="17" customFormat="1" ht="15">
      <c r="B25" s="6"/>
      <c r="C25" s="6"/>
      <c r="D25" s="18"/>
    </row>
    <row r="26" spans="2:4" s="17" customFormat="1" ht="15">
      <c r="B26" s="154"/>
      <c r="C26" s="155"/>
      <c r="D26" s="155"/>
    </row>
    <row r="27" spans="2:4" s="17" customFormat="1" ht="15">
      <c r="B27" s="6"/>
      <c r="C27" s="6"/>
      <c r="D27" s="18"/>
    </row>
    <row r="28" spans="1:4" s="17" customFormat="1" ht="15">
      <c r="A28" s="6"/>
      <c r="B28" s="6"/>
      <c r="C28" s="6"/>
      <c r="D28" s="18"/>
    </row>
  </sheetData>
  <sheetProtection/>
  <mergeCells count="24">
    <mergeCell ref="A1:E1"/>
    <mergeCell ref="C3:C5"/>
    <mergeCell ref="D3:D5"/>
    <mergeCell ref="A15:E15"/>
    <mergeCell ref="E8:F8"/>
    <mergeCell ref="A3:A5"/>
    <mergeCell ref="B3:B5"/>
    <mergeCell ref="E3:F5"/>
    <mergeCell ref="B18:D18"/>
    <mergeCell ref="B22:D22"/>
    <mergeCell ref="B26:D26"/>
    <mergeCell ref="E10:F10"/>
    <mergeCell ref="G10:H10"/>
    <mergeCell ref="F11:G11"/>
    <mergeCell ref="E12:F12"/>
    <mergeCell ref="G12:H12"/>
    <mergeCell ref="D16:E16"/>
    <mergeCell ref="G8:H8"/>
    <mergeCell ref="E9:F9"/>
    <mergeCell ref="G9:H9"/>
    <mergeCell ref="E6:F6"/>
    <mergeCell ref="G6:H6"/>
    <mergeCell ref="E7:F7"/>
    <mergeCell ref="G7:H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Ira</cp:lastModifiedBy>
  <cp:lastPrinted>2016-03-15T09:09:38Z</cp:lastPrinted>
  <dcterms:created xsi:type="dcterms:W3CDTF">2014-02-11T10:55:36Z</dcterms:created>
  <dcterms:modified xsi:type="dcterms:W3CDTF">2016-03-15T09:13:01Z</dcterms:modified>
  <cp:category/>
  <cp:version/>
  <cp:contentType/>
  <cp:contentStatus/>
</cp:coreProperties>
</file>